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itb\Desktop\"/>
    </mc:Choice>
  </mc:AlternateContent>
  <bookViews>
    <workbookView xWindow="5535" yWindow="555" windowWidth="7005" windowHeight="4725" tabRatio="757" activeTab="5"/>
  </bookViews>
  <sheets>
    <sheet name="תרשים לגשם השנה" sheetId="16" r:id="rId1"/>
    <sheet name="קו מגמה רב-שנתי" sheetId="20" r:id="rId2"/>
    <sheet name="תרשים+ממוצע שנתי" sheetId="15" r:id="rId3"/>
    <sheet name="סיכום רב שנתי" sheetId="2" r:id="rId4"/>
    <sheet name="גשם השנה" sheetId="11" r:id="rId5"/>
    <sheet name="גשם  לאתר" sheetId="18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J52" i="2" l="1"/>
  <c r="M29" i="11"/>
  <c r="G13" i="18" s="1"/>
  <c r="M46" i="2"/>
  <c r="M36" i="2"/>
  <c r="M35" i="2"/>
  <c r="D33" i="11"/>
  <c r="B6" i="18" s="1"/>
  <c r="M49" i="2"/>
  <c r="I33" i="11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4" i="2"/>
  <c r="M40" i="2"/>
  <c r="M42" i="2"/>
  <c r="M43" i="2"/>
  <c r="M44" i="2"/>
  <c r="M45" i="2"/>
  <c r="A1" i="18"/>
  <c r="E33" i="11"/>
  <c r="B7" i="18" s="1"/>
  <c r="H33" i="11"/>
  <c r="I52" i="2" s="1"/>
  <c r="D39" i="2"/>
  <c r="C39" i="2"/>
  <c r="E39" i="2"/>
  <c r="F39" i="2"/>
  <c r="G39" i="2"/>
  <c r="H39" i="2"/>
  <c r="I39" i="2"/>
  <c r="J39" i="2"/>
  <c r="K39" i="2"/>
  <c r="L38" i="2"/>
  <c r="M38" i="2" s="1"/>
  <c r="L39" i="2"/>
  <c r="J33" i="11"/>
  <c r="B12" i="18" s="1"/>
  <c r="B33" i="11"/>
  <c r="B4" i="18" s="1"/>
  <c r="F33" i="11"/>
  <c r="G52" i="2" s="1"/>
  <c r="G33" i="11"/>
  <c r="H52" i="2" s="1"/>
  <c r="C33" i="11"/>
  <c r="B5" i="18" s="1"/>
  <c r="K33" i="11"/>
  <c r="L33" i="2" s="1"/>
  <c r="K52" i="2" l="1"/>
  <c r="L52" i="2"/>
  <c r="D52" i="2"/>
  <c r="E52" i="2"/>
  <c r="F52" i="2"/>
  <c r="N52" i="2"/>
  <c r="C52" i="2"/>
  <c r="C51" i="2"/>
  <c r="D51" i="2"/>
  <c r="L51" i="2"/>
  <c r="K51" i="2"/>
  <c r="F53" i="2"/>
  <c r="N53" i="2"/>
  <c r="J53" i="2"/>
  <c r="E11" i="18" s="1"/>
  <c r="I53" i="2"/>
  <c r="E10" i="18" s="1"/>
  <c r="G53" i="2"/>
  <c r="F34" i="11" s="1"/>
  <c r="H53" i="2"/>
  <c r="E9" i="18" s="1"/>
  <c r="C48" i="2"/>
  <c r="M39" i="2"/>
  <c r="L48" i="2"/>
  <c r="C47" i="2"/>
  <c r="B8" i="18"/>
  <c r="D47" i="2"/>
  <c r="B10" i="18"/>
  <c r="B13" i="18"/>
  <c r="C4" i="18"/>
  <c r="L33" i="11"/>
  <c r="B11" i="18"/>
  <c r="K33" i="2"/>
  <c r="L41" i="2"/>
  <c r="B9" i="18"/>
  <c r="M47" i="2" l="1"/>
  <c r="F10" i="18"/>
  <c r="M51" i="2"/>
  <c r="E53" i="2"/>
  <c r="E6" i="18" s="1"/>
  <c r="F6" i="18" s="1"/>
  <c r="L53" i="2"/>
  <c r="E13" i="18" s="1"/>
  <c r="F13" i="18" s="1"/>
  <c r="K53" i="2"/>
  <c r="E12" i="18" s="1"/>
  <c r="F12" i="18" s="1"/>
  <c r="C53" i="2"/>
  <c r="B34" i="11" s="1"/>
  <c r="C5" i="18"/>
  <c r="D53" i="2"/>
  <c r="C34" i="11" s="1"/>
  <c r="M33" i="2"/>
  <c r="M41" i="2"/>
  <c r="M48" i="2"/>
  <c r="E34" i="11"/>
  <c r="G34" i="11"/>
  <c r="E8" i="18"/>
  <c r="F8" i="18" s="1"/>
  <c r="H34" i="11"/>
  <c r="I34" i="11"/>
  <c r="F9" i="18"/>
  <c r="F11" i="18"/>
  <c r="B14" i="18"/>
  <c r="C6" i="18" l="1"/>
  <c r="C7" i="18" s="1"/>
  <c r="C8" i="18" s="1"/>
  <c r="D34" i="11"/>
  <c r="M52" i="2" s="1"/>
  <c r="M53" i="2"/>
  <c r="J34" i="11"/>
  <c r="E5" i="18"/>
  <c r="F5" i="18" s="1"/>
  <c r="E4" i="18"/>
  <c r="F4" i="18" s="1"/>
  <c r="E7" i="18"/>
  <c r="F7" i="18" s="1"/>
  <c r="K34" i="11"/>
  <c r="C9" i="18" l="1"/>
  <c r="L34" i="11"/>
  <c r="N34" i="11" s="1"/>
  <c r="M34" i="11" s="1"/>
  <c r="E14" i="18"/>
  <c r="B15" i="18"/>
  <c r="B16" i="18" s="1"/>
  <c r="D7" i="18" l="1"/>
  <c r="D5" i="18"/>
  <c r="D8" i="18"/>
  <c r="D4" i="18"/>
  <c r="D9" i="18"/>
  <c r="D6" i="18"/>
  <c r="C10" i="18"/>
  <c r="D10" i="18" s="1"/>
  <c r="C11" i="18" l="1"/>
  <c r="D11" i="18" s="1"/>
  <c r="C12" i="18" l="1"/>
  <c r="C13" i="18" l="1"/>
  <c r="D13" i="18" s="1"/>
  <c r="D12" i="18"/>
</calcChain>
</file>

<file path=xl/sharedStrings.xml><?xml version="1.0" encoding="utf-8"?>
<sst xmlns="http://schemas.openxmlformats.org/spreadsheetml/2006/main" count="124" uniqueCount="103">
  <si>
    <t>תאריך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</si>
  <si>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</si>
  <si>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</si>
  <si>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</si>
  <si>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</si>
  <si>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</si>
  <si>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</si>
  <si>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</si>
  <si>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</si>
  <si>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</si>
  <si>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t>ספטמבר</t>
  </si>
  <si>
    <t>98-99</t>
  </si>
  <si>
    <t>90-91</t>
  </si>
  <si>
    <t>91-92</t>
  </si>
  <si>
    <t>92-93</t>
  </si>
  <si>
    <t>93-94</t>
  </si>
  <si>
    <t>94-95</t>
  </si>
  <si>
    <t>95-96</t>
  </si>
  <si>
    <t>96-97</t>
  </si>
  <si>
    <t>97-98</t>
  </si>
  <si>
    <t>השנים</t>
  </si>
  <si>
    <t>סה"כ</t>
  </si>
  <si>
    <t>70-71</t>
  </si>
  <si>
    <t>71-72</t>
  </si>
  <si>
    <t>72-73</t>
  </si>
  <si>
    <t>73-74</t>
  </si>
  <si>
    <t>74-75</t>
  </si>
  <si>
    <t>75-76</t>
  </si>
  <si>
    <t>76-77</t>
  </si>
  <si>
    <t>77-78</t>
  </si>
  <si>
    <t>78-79</t>
  </si>
  <si>
    <t>79-80</t>
  </si>
  <si>
    <t>80-81</t>
  </si>
  <si>
    <t>81-82</t>
  </si>
  <si>
    <t>82-83</t>
  </si>
  <si>
    <t>83-84</t>
  </si>
  <si>
    <t>84-85</t>
  </si>
  <si>
    <t>86-87</t>
  </si>
  <si>
    <t>87-88</t>
  </si>
  <si>
    <t>88-89</t>
  </si>
  <si>
    <t>89-90</t>
  </si>
  <si>
    <t>ממוצע חודשי</t>
  </si>
  <si>
    <t>ממוצע</t>
  </si>
  <si>
    <t>99-00</t>
  </si>
  <si>
    <t>אורי זמיר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</si>
  <si>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</si>
  <si>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</si>
  <si>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</si>
  <si>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</si>
  <si>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</si>
  <si>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</si>
  <si>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</si>
  <si>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</si>
  <si>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</si>
  <si>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</si>
  <si>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</si>
  <si>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42</t>
  </si>
  <si>
    <t xml:space="preserve"> בחודש הנתון</t>
  </si>
  <si>
    <t xml:space="preserve"> </t>
  </si>
  <si>
    <t>12 -13</t>
  </si>
  <si>
    <t>השנה</t>
  </si>
  <si>
    <t>11-12</t>
  </si>
  <si>
    <t>13 -14</t>
  </si>
  <si>
    <t>53</t>
  </si>
  <si>
    <t>14 -15</t>
  </si>
  <si>
    <t>29</t>
  </si>
  <si>
    <t>15-16</t>
  </si>
  <si>
    <t>ימי גשם</t>
  </si>
  <si>
    <t>האחוז הגשם</t>
  </si>
  <si>
    <t>שכבר ירד השנה</t>
  </si>
  <si>
    <t>אחוז הגשם שכבר ירד השנה</t>
  </si>
  <si>
    <t>16 - 17</t>
  </si>
  <si>
    <t>51</t>
  </si>
  <si>
    <t>17 - 18</t>
  </si>
  <si>
    <r>
      <rPr>
        <b/>
        <sz val="12"/>
        <color indexed="62"/>
        <rFont val="Times New Roman"/>
        <family val="1"/>
        <scheme val="major"/>
      </rPr>
      <t>ממוצע ימי-גשם רב-שנתי</t>
    </r>
    <r>
      <rPr>
        <b/>
        <sz val="10"/>
        <color indexed="62"/>
        <rFont val="Times New Roman"/>
        <family val="1"/>
        <scheme val="major"/>
      </rPr>
      <t xml:space="preserve">  </t>
    </r>
  </si>
  <si>
    <t>מס' ימי גשם בחורף השנה</t>
  </si>
  <si>
    <t>מ"מ בשנה</t>
  </si>
  <si>
    <t>ממוצע  רב-שנתי  ב-מ"מ</t>
  </si>
  <si>
    <t>18-19</t>
  </si>
  <si>
    <t>19-20</t>
  </si>
  <si>
    <t xml:space="preserve">ממוצע </t>
  </si>
  <si>
    <t>רב-שנתי</t>
  </si>
  <si>
    <t>שנתי לפי החודשים</t>
  </si>
  <si>
    <t>20-21</t>
  </si>
  <si>
    <t>החודש בשנה</t>
  </si>
  <si>
    <t xml:space="preserve">רב-שנתי ב-מ"מ </t>
  </si>
  <si>
    <t>מס' ימי גשם השנה 2021/22</t>
  </si>
  <si>
    <t>21-22</t>
  </si>
  <si>
    <t>ממוצע 51-שנים</t>
  </si>
  <si>
    <t xml:space="preserve">                                סה"כ גשם בשנה 2021-22</t>
  </si>
  <si>
    <t xml:space="preserve">  </t>
  </si>
  <si>
    <t>עד לחודש הנתון</t>
  </si>
  <si>
    <t>חורף השנה (21-22)</t>
  </si>
  <si>
    <t xml:space="preserve">סה"כ מ"מ השנה </t>
  </si>
  <si>
    <t>ממוצע שנתי</t>
  </si>
  <si>
    <r>
      <rPr>
        <b/>
        <sz val="14"/>
        <color theme="1" tint="4.9989318521683403E-2"/>
        <rFont val="Monotype Hadassah"/>
        <charset val="177"/>
      </rPr>
      <t>ס"כ</t>
    </r>
    <r>
      <rPr>
        <b/>
        <sz val="12"/>
        <color theme="1" tint="4.9989318521683403E-2"/>
        <rFont val="Monotype Hadassah"/>
        <charset val="177"/>
      </rPr>
      <t xml:space="preserve"> מ"מ</t>
    </r>
  </si>
  <si>
    <r>
      <rPr>
        <b/>
        <sz val="14"/>
        <color theme="1" tint="4.9989318521683403E-2"/>
        <rFont val="Monotype Hadassah"/>
        <charset val="177"/>
      </rPr>
      <t>ס"כ</t>
    </r>
    <r>
      <rPr>
        <b/>
        <sz val="12"/>
        <color theme="1" tint="4.9989318521683403E-2"/>
        <rFont val="Monotype Hadassah"/>
        <charset val="177"/>
      </rPr>
      <t xml:space="preserve"> מ"מ מצטבר-</t>
    </r>
  </si>
  <si>
    <r>
      <rPr>
        <b/>
        <sz val="14"/>
        <color theme="1" tint="4.9989318521683403E-2"/>
        <rFont val="Monotype Hadassah"/>
        <charset val="177"/>
      </rPr>
      <t>אחוז</t>
    </r>
    <r>
      <rPr>
        <b/>
        <sz val="12"/>
        <color theme="1" tint="4.9989318521683403E-2"/>
        <rFont val="Monotype Hadassah"/>
        <charset val="177"/>
      </rPr>
      <t xml:space="preserve"> הגשם השנה עד
לחודש הנתון  </t>
    </r>
  </si>
  <si>
    <r>
      <rPr>
        <b/>
        <sz val="14"/>
        <color theme="1" tint="4.9989318521683403E-2"/>
        <rFont val="Monotype Hadassah"/>
        <charset val="177"/>
      </rPr>
      <t>ממוצע</t>
    </r>
    <r>
      <rPr>
        <b/>
        <sz val="12"/>
        <color theme="1" tint="4.9989318521683403E-2"/>
        <rFont val="Monotype Hadassah"/>
        <charset val="177"/>
      </rPr>
      <t xml:space="preserve"> חודשי </t>
    </r>
  </si>
  <si>
    <r>
      <rPr>
        <b/>
        <sz val="14"/>
        <color theme="1" tint="4.9989318521683403E-2"/>
        <rFont val="Monotype Hadassah"/>
        <charset val="177"/>
      </rPr>
      <t>אחוז</t>
    </r>
    <r>
      <rPr>
        <b/>
        <sz val="12"/>
        <color theme="1" tint="4.9989318521683403E-2"/>
        <rFont val="Monotype Hadassah"/>
        <charset val="177"/>
      </rPr>
      <t xml:space="preserve"> הגשם שירד</t>
    </r>
  </si>
  <si>
    <r>
      <rPr>
        <b/>
        <sz val="18"/>
        <color theme="1" tint="4.9989318521683403E-2"/>
        <rFont val="Guttman Yad-Brush"/>
        <charset val="177"/>
      </rPr>
      <t>מספר (ימי מדידה</t>
    </r>
    <r>
      <rPr>
        <b/>
        <sz val="16"/>
        <color theme="1" tint="4.9989318521683403E-2"/>
        <rFont val="Guttman Yad-Brush"/>
        <charset val="177"/>
      </rPr>
      <t xml:space="preserve">) של גשם </t>
    </r>
  </si>
  <si>
    <r>
      <t>מודד:</t>
    </r>
    <r>
      <rPr>
        <sz val="16"/>
        <color theme="1" tint="4.9989318521683403E-2"/>
        <rFont val="Arial"/>
        <family val="2"/>
      </rPr>
      <t xml:space="preserve"> </t>
    </r>
  </si>
  <si>
    <r>
      <t>המדידה  (</t>
    </r>
    <r>
      <rPr>
        <b/>
        <i/>
        <sz val="14"/>
        <color theme="1" tint="4.9989318521683403E-2"/>
        <rFont val="Times New Roman"/>
        <family val="1"/>
        <scheme val="major"/>
      </rPr>
      <t>בדרך כלל</t>
    </r>
    <r>
      <rPr>
        <b/>
        <sz val="14"/>
        <color theme="1" tint="4.9989318521683403E-2"/>
        <rFont val="Times New Roman"/>
        <family val="1"/>
      </rPr>
      <t xml:space="preserve">) ב- </t>
    </r>
    <r>
      <rPr>
        <b/>
        <sz val="16"/>
        <color theme="1" tint="4.9989318521683403E-2"/>
        <rFont val="Times New Roman"/>
        <family val="1"/>
      </rPr>
      <t>8.00</t>
    </r>
    <r>
      <rPr>
        <b/>
        <sz val="14"/>
        <color theme="1" tint="4.9989318521683403E-2"/>
        <rFont val="Times New Roman"/>
        <family val="1"/>
      </rPr>
      <t xml:space="preserve"> בבוקר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</si>
</sst>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[$-F800]dddd\,\ mmmm\ dd\,\ yyyy"/>
  </numFmts>
  <fonts count="76">
    <font>
      <sz val="10"/>
      <name val="Arial"/>
      <charset val="177"/>
    </font>
    <font>
      <sz val="8"/>
      <name val="Arial"/>
      <family val="2"/>
      <charset val="177"/>
    </font>
    <font>
      <sz val="10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color indexed="13"/>
      <name val="Arial"/>
      <family val="2"/>
    </font>
    <font>
      <b/>
      <sz val="12"/>
      <color indexed="12"/>
      <name val="Arial"/>
      <family val="2"/>
    </font>
    <font>
      <b/>
      <sz val="12"/>
      <color indexed="12"/>
      <name val="Arial"/>
      <family val="2"/>
      <charset val="177"/>
    </font>
    <font>
      <b/>
      <sz val="9"/>
      <color indexed="62"/>
      <name val="Arial"/>
      <family val="2"/>
    </font>
    <font>
      <sz val="9"/>
      <name val="Arial"/>
      <family val="2"/>
    </font>
    <font>
      <sz val="10"/>
      <color indexed="13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002060"/>
      <name val="Times New Roman"/>
      <family val="1"/>
      <scheme val="major"/>
    </font>
    <font>
      <sz val="10"/>
      <name val="Times New Roman"/>
      <family val="1"/>
      <scheme val="major"/>
    </font>
    <font>
      <b/>
      <sz val="14"/>
      <color indexed="62"/>
      <name val="Times New Roman"/>
      <family val="1"/>
      <scheme val="major"/>
    </font>
    <font>
      <b/>
      <sz val="12"/>
      <color indexed="62"/>
      <name val="Times New Roman"/>
      <family val="1"/>
      <scheme val="major"/>
    </font>
    <font>
      <sz val="11"/>
      <color rgb="FF002060"/>
      <name val="Times New Roman"/>
      <family val="1"/>
      <scheme val="major"/>
    </font>
    <font>
      <sz val="10"/>
      <color rgb="FFFF0000"/>
      <name val="Arial"/>
      <family val="2"/>
    </font>
    <font>
      <b/>
      <i/>
      <sz val="26"/>
      <color indexed="12"/>
      <name val="Times New Roman"/>
      <family val="1"/>
      <scheme val="major"/>
    </font>
    <font>
      <i/>
      <sz val="26"/>
      <name val="Times New Roman"/>
      <family val="1"/>
      <scheme val="major"/>
    </font>
    <font>
      <b/>
      <sz val="10"/>
      <color indexed="62"/>
      <name val="Times New Roman"/>
      <family val="1"/>
      <scheme val="major"/>
    </font>
    <font>
      <b/>
      <i/>
      <sz val="22"/>
      <color indexed="12"/>
      <name val="Times New Roman"/>
      <family val="1"/>
      <scheme val="major"/>
    </font>
    <font>
      <sz val="22"/>
      <name val="Times New Roman"/>
      <family val="1"/>
      <scheme val="major"/>
    </font>
    <font>
      <sz val="8"/>
      <color rgb="FF002060"/>
      <name val="Arial"/>
      <family val="2"/>
    </font>
    <font>
      <b/>
      <sz val="18"/>
      <color indexed="62"/>
      <name val="Times New Roman"/>
      <family val="1"/>
      <scheme val="major"/>
    </font>
    <font>
      <b/>
      <sz val="14"/>
      <color rgb="FF002060"/>
      <name val="Times New Roman"/>
      <family val="1"/>
      <scheme val="major"/>
    </font>
    <font>
      <sz val="8"/>
      <color rgb="FF643FC1"/>
      <name val="Arial"/>
      <family val="2"/>
      <charset val="177"/>
    </font>
    <font>
      <sz val="11"/>
      <name val="Arial"/>
      <family val="2"/>
    </font>
    <font>
      <b/>
      <sz val="28"/>
      <color rgb="FF000099"/>
      <name val="Times New Roman"/>
      <family val="1"/>
      <scheme val="major"/>
    </font>
    <font>
      <b/>
      <sz val="14"/>
      <color rgb="FF000099"/>
      <name val="Arial"/>
      <family val="2"/>
    </font>
    <font>
      <b/>
      <sz val="11.5"/>
      <color indexed="62"/>
      <name val="Arial"/>
      <family val="2"/>
      <scheme val="minor"/>
    </font>
    <font>
      <sz val="11.5"/>
      <name val="Arial"/>
      <family val="2"/>
      <scheme val="minor"/>
    </font>
    <font>
      <b/>
      <sz val="18"/>
      <color indexed="12"/>
      <name val="Arial"/>
      <family val="2"/>
    </font>
    <font>
      <sz val="10"/>
      <color theme="1"/>
      <name val="Arial"/>
      <family val="2"/>
    </font>
    <font>
      <b/>
      <sz val="16"/>
      <color rgb="FF000099"/>
      <name val="Arial"/>
      <family val="2"/>
    </font>
    <font>
      <b/>
      <sz val="14"/>
      <color rgb="FF0000FF"/>
      <name val="Guttman Yad-Brush"/>
      <charset val="177"/>
    </font>
    <font>
      <b/>
      <sz val="14"/>
      <color rgb="FF000099"/>
      <name val="Times New Roman"/>
      <family val="1"/>
      <scheme val="major"/>
    </font>
    <font>
      <sz val="11"/>
      <color rgb="FF000099"/>
      <name val="Times New Roman"/>
      <family val="1"/>
      <scheme val="major"/>
    </font>
    <font>
      <b/>
      <sz val="11"/>
      <color rgb="FFFFFF00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  <scheme val="minor"/>
    </font>
    <font>
      <b/>
      <sz val="22"/>
      <color indexed="13"/>
      <name val="Monotype Hadassah"/>
      <charset val="177"/>
    </font>
    <font>
      <b/>
      <sz val="24"/>
      <color theme="1" tint="4.9989318521683403E-2"/>
      <name val="Monotype Hadassah"/>
      <charset val="177"/>
    </font>
    <font>
      <sz val="10"/>
      <color theme="1" tint="4.9989318521683403E-2"/>
      <name val="Arial"/>
      <family val="2"/>
    </font>
    <font>
      <b/>
      <sz val="20"/>
      <color theme="1" tint="4.9989318521683403E-2"/>
      <name val="Monotype Hadassah"/>
      <charset val="177"/>
    </font>
    <font>
      <b/>
      <sz val="12"/>
      <color theme="1" tint="4.9989318521683403E-2"/>
      <name val="Monotype Hadassah"/>
      <charset val="177"/>
    </font>
    <font>
      <b/>
      <sz val="14"/>
      <color theme="1" tint="4.9989318521683403E-2"/>
      <name val="Monotype Hadassah"/>
      <charset val="177"/>
    </font>
    <font>
      <b/>
      <sz val="20"/>
      <color theme="1" tint="4.9989318521683403E-2"/>
      <name val="Arial"/>
      <family val="2"/>
    </font>
    <font>
      <b/>
      <sz val="18"/>
      <color theme="1" tint="4.9989318521683403E-2"/>
      <name val="Guttman Yad-Brush"/>
      <charset val="177"/>
    </font>
    <font>
      <sz val="18"/>
      <color theme="1" tint="4.9989318521683403E-2"/>
      <name val="Guttman Yad-Brush"/>
      <charset val="177"/>
    </font>
    <font>
      <sz val="9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6"/>
      <color theme="1" tint="4.9989318521683403E-2"/>
      <name val="Guttman Yad-Brush"/>
      <charset val="177"/>
    </font>
    <font>
      <b/>
      <sz val="22"/>
      <color theme="1" tint="4.9989318521683403E-2"/>
      <name val="Dutch801 Rm BT"/>
      <family val="1"/>
    </font>
    <font>
      <b/>
      <sz val="22"/>
      <color theme="1" tint="4.9989318521683403E-2"/>
      <name val="Arial"/>
      <family val="2"/>
    </font>
    <font>
      <b/>
      <sz val="16"/>
      <color theme="1" tint="4.9989318521683403E-2"/>
      <name val="Monotype Hadassah"/>
      <charset val="177"/>
    </font>
    <font>
      <b/>
      <sz val="48"/>
      <color theme="1" tint="4.9989318521683403E-2"/>
      <name val="Guttman Yad-Brush"/>
      <charset val="177"/>
    </font>
    <font>
      <b/>
      <sz val="22"/>
      <color theme="1" tint="4.9989318521683403E-2"/>
      <name val="Times New Roman"/>
      <family val="1"/>
      <scheme val="major"/>
    </font>
    <font>
      <b/>
      <sz val="36"/>
      <color theme="1" tint="4.9989318521683403E-2"/>
      <name val="Times New Roman"/>
      <family val="1"/>
      <scheme val="major"/>
    </font>
    <font>
      <b/>
      <sz val="20"/>
      <color theme="1" tint="4.9989318521683403E-2"/>
      <name val="Dutch801 Rm BT"/>
      <family val="1"/>
    </font>
    <font>
      <b/>
      <sz val="48"/>
      <color theme="1" tint="4.9989318521683403E-2"/>
      <name val="Arial"/>
      <family val="2"/>
    </font>
    <font>
      <b/>
      <sz val="20"/>
      <color theme="1" tint="4.9989318521683403E-2"/>
      <name val="Times New Roman"/>
      <family val="1"/>
      <scheme val="major"/>
    </font>
    <font>
      <sz val="18"/>
      <color theme="1" tint="4.9989318521683403E-2"/>
      <name val="Arial"/>
      <family val="2"/>
    </font>
    <font>
      <b/>
      <sz val="18"/>
      <color theme="1" tint="4.9989318521683403E-2"/>
      <name val="Monotype Hadassah"/>
      <charset val="177"/>
    </font>
    <font>
      <sz val="16"/>
      <color theme="1" tint="4.9989318521683403E-2"/>
      <name val="Arial"/>
      <family val="2"/>
    </font>
    <font>
      <b/>
      <sz val="26"/>
      <color theme="1" tint="4.9989318521683403E-2"/>
      <name val="Times New Roman"/>
      <family val="1"/>
      <scheme val="major"/>
    </font>
    <font>
      <b/>
      <sz val="14"/>
      <color theme="1" tint="4.9989318521683403E-2"/>
      <name val="Times New Roman"/>
      <family val="1"/>
      <scheme val="major"/>
    </font>
    <font>
      <b/>
      <i/>
      <sz val="14"/>
      <color theme="1" tint="4.9989318521683403E-2"/>
      <name val="Times New Roman"/>
      <family val="1"/>
      <scheme val="major"/>
    </font>
    <font>
      <b/>
      <sz val="14"/>
      <color theme="1" tint="4.9989318521683403E-2"/>
      <name val="Times New Roman"/>
      <family val="1"/>
    </font>
    <font>
      <b/>
      <sz val="16"/>
      <color theme="1" tint="4.9989318521683403E-2"/>
      <name val="Times New Roman"/>
      <family val="1"/>
    </font>
    <font>
      <sz val="14"/>
      <color theme="1" tint="4.9989318521683403E-2"/>
      <name val="Times New Roman"/>
      <family val="1"/>
      <scheme val="major"/>
    </font>
    <font>
      <b/>
      <sz val="20"/>
      <color theme="1" tint="4.9989318521683403E-2"/>
      <name val="Guttman Yad"/>
      <charset val="177"/>
    </font>
    <font>
      <sz val="20"/>
      <color theme="1" tint="4.9989318521683403E-2"/>
      <name val="Guttman Yad"/>
      <charset val="177"/>
    </font>
    <font>
      <sz val="18"/>
      <color theme="1" tint="4.9989318521683403E-2"/>
      <name val="Guttman Yad"/>
      <charset val="177"/>
    </font>
    <font>
      <sz val="14"/>
      <color theme="1" tint="4.9989318521683403E-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43FC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rgb="FF7030A0"/>
      </top>
      <bottom/>
      <diagonal/>
    </border>
    <border>
      <left style="medium">
        <color indexed="64"/>
      </left>
      <right style="thick">
        <color rgb="FF7030A0"/>
      </right>
      <top style="medium">
        <color indexed="64"/>
      </top>
      <bottom/>
      <diagonal/>
    </border>
    <border>
      <left style="medium">
        <color indexed="64"/>
      </left>
      <right style="thick">
        <color rgb="FF7030A0"/>
      </right>
      <top/>
      <bottom/>
      <diagonal/>
    </border>
    <border>
      <left style="thick">
        <color rgb="FF7030A0"/>
      </left>
      <right/>
      <top/>
      <bottom/>
      <diagonal/>
    </border>
    <border>
      <left style="medium">
        <color rgb="FF7030A0"/>
      </left>
      <right style="thick">
        <color rgb="FF7030A0"/>
      </right>
      <top style="thick">
        <color rgb="FF7030A0"/>
      </top>
      <bottom/>
      <diagonal/>
    </border>
    <border>
      <left/>
      <right/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/>
      <top/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/>
      <bottom style="thin">
        <color indexed="64"/>
      </bottom>
      <diagonal/>
    </border>
    <border>
      <left/>
      <right style="thick">
        <color rgb="FF0000FF"/>
      </right>
      <top/>
      <bottom/>
      <diagonal/>
    </border>
    <border>
      <left style="medium">
        <color indexed="64"/>
      </left>
      <right/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 style="thick">
        <color rgb="FF00CCFF"/>
      </top>
      <bottom/>
      <diagonal/>
    </border>
    <border>
      <left style="medium">
        <color indexed="64"/>
      </left>
      <right style="medium">
        <color indexed="64"/>
      </right>
      <top style="thick">
        <color rgb="FF00CCFF"/>
      </top>
      <bottom/>
      <diagonal/>
    </border>
    <border>
      <left style="medium">
        <color indexed="64"/>
      </left>
      <right style="thick">
        <color rgb="FF00CCFF"/>
      </right>
      <top style="thick">
        <color rgb="FF00CCFF"/>
      </top>
      <bottom style="thick">
        <color rgb="FF00CCFF"/>
      </bottom>
      <diagonal/>
    </border>
    <border>
      <left style="thick">
        <color rgb="FF00CCFF"/>
      </left>
      <right style="thick">
        <color rgb="FF00CCFF"/>
      </right>
      <top style="thick">
        <color rgb="FF00CCFF"/>
      </top>
      <bottom style="thick">
        <color rgb="FF00CCFF"/>
      </bottom>
      <diagonal/>
    </border>
    <border>
      <left/>
      <right style="thick">
        <color rgb="FF00CCFF"/>
      </right>
      <top style="thick">
        <color rgb="FF00CCFF"/>
      </top>
      <bottom style="thick">
        <color rgb="FF00CCFF"/>
      </bottom>
      <diagonal/>
    </border>
    <border>
      <left/>
      <right style="thick">
        <color rgb="FF00CCFF"/>
      </right>
      <top style="thick">
        <color rgb="FF00CCFF"/>
      </top>
      <bottom/>
      <diagonal/>
    </border>
    <border>
      <left/>
      <right/>
      <top style="thick">
        <color rgb="FF00CCFF"/>
      </top>
      <bottom style="thick">
        <color rgb="FF00CCFF"/>
      </bottom>
      <diagonal/>
    </border>
    <border>
      <left style="medium">
        <color indexed="64"/>
      </left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 style="thick">
        <color rgb="FF00CCFF"/>
      </right>
      <top style="thick">
        <color rgb="FF00CCFF"/>
      </top>
      <bottom/>
      <diagonal/>
    </border>
    <border>
      <left style="medium">
        <color indexed="64"/>
      </left>
      <right/>
      <top style="thick">
        <color rgb="FF00CCFF"/>
      </top>
      <bottom/>
      <diagonal/>
    </border>
    <border>
      <left style="thick">
        <color rgb="FF00CCFF"/>
      </left>
      <right style="thick">
        <color rgb="FF00CCFF"/>
      </right>
      <top/>
      <bottom style="thick">
        <color rgb="FF00CCFF"/>
      </bottom>
      <diagonal/>
    </border>
    <border>
      <left style="thick">
        <color rgb="FF00CCFF"/>
      </left>
      <right style="thick">
        <color rgb="FF00CCFF"/>
      </right>
      <top style="medium">
        <color indexed="64"/>
      </top>
      <bottom style="medium">
        <color indexed="64"/>
      </bottom>
      <diagonal/>
    </border>
    <border>
      <left style="thick">
        <color rgb="FF00CCFF"/>
      </left>
      <right/>
      <top style="thick">
        <color rgb="FF00CCFF"/>
      </top>
      <bottom style="thick">
        <color rgb="FF00CCF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0099"/>
      </top>
      <bottom/>
      <diagonal/>
    </border>
    <border>
      <left style="thick">
        <color rgb="FF00CCFF"/>
      </left>
      <right/>
      <top style="medium">
        <color indexed="64"/>
      </top>
      <bottom style="medium">
        <color indexed="64"/>
      </bottom>
      <diagonal/>
    </border>
    <border>
      <left style="thick">
        <color rgb="FF00CCFF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rgb="FF00CCFF"/>
      </top>
      <bottom style="thin">
        <color indexed="64"/>
      </bottom>
      <diagonal/>
    </border>
    <border>
      <left style="thick">
        <color rgb="FF00CCFF"/>
      </left>
      <right style="thin">
        <color indexed="64"/>
      </right>
      <top style="thick">
        <color rgb="FF00CCFF"/>
      </top>
      <bottom style="thin">
        <color indexed="64"/>
      </bottom>
      <diagonal/>
    </border>
    <border>
      <left style="thin">
        <color indexed="64"/>
      </left>
      <right style="thick">
        <color rgb="FF00CC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CCFF"/>
      </right>
      <top style="thick">
        <color rgb="FF00CCFF"/>
      </top>
      <bottom style="thin">
        <color indexed="64"/>
      </bottom>
      <diagonal/>
    </border>
    <border>
      <left style="thick">
        <color rgb="FF00CC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CCFF"/>
      </left>
      <right style="thick">
        <color rgb="FF00CCFF"/>
      </right>
      <top style="thick">
        <color rgb="FF00CC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CCFF"/>
      </top>
      <bottom style="medium">
        <color indexed="64"/>
      </bottom>
      <diagonal/>
    </border>
    <border>
      <left style="thick">
        <color rgb="FF00CCFF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CCF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CCFF"/>
      </right>
      <top style="medium">
        <color indexed="64"/>
      </top>
      <bottom style="thin">
        <color indexed="64"/>
      </bottom>
      <diagonal/>
    </border>
    <border>
      <left style="thick">
        <color rgb="FF00CCFF"/>
      </left>
      <right style="medium">
        <color rgb="FF00CCFF"/>
      </right>
      <top style="thick">
        <color rgb="FF00CCFF"/>
      </top>
      <bottom style="thick">
        <color rgb="FF00CCFF"/>
      </bottom>
      <diagonal/>
    </border>
    <border>
      <left/>
      <right/>
      <top/>
      <bottom style="thick">
        <color rgb="FF0000FF"/>
      </bottom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 style="thick">
        <color rgb="FF00CCFF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66FFFF"/>
      </bottom>
      <diagonal/>
    </border>
    <border>
      <left style="thick">
        <color rgb="FF00CCFF"/>
      </left>
      <right/>
      <top style="medium">
        <color indexed="64"/>
      </top>
      <bottom/>
      <diagonal/>
    </border>
    <border>
      <left/>
      <right/>
      <top/>
      <bottom style="thin">
        <color rgb="FF0000FF"/>
      </bottom>
      <diagonal/>
    </border>
    <border>
      <left style="medium">
        <color indexed="64"/>
      </left>
      <right/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medium">
        <color indexed="64"/>
      </left>
      <right style="thick">
        <color rgb="FF00CCFF"/>
      </right>
      <top/>
      <bottom style="thick">
        <color rgb="FF00CCFF"/>
      </bottom>
      <diagonal/>
    </border>
    <border>
      <left style="thin">
        <color indexed="64"/>
      </left>
      <right style="thick">
        <color rgb="FF00CCFF"/>
      </right>
      <top/>
      <bottom style="medium">
        <color indexed="64"/>
      </bottom>
      <diagonal/>
    </border>
    <border>
      <left style="thick">
        <color rgb="FF00CCFF"/>
      </left>
      <right style="thick">
        <color rgb="FF00CCFF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/>
      <bottom style="double">
        <color rgb="FF0000FF"/>
      </bottom>
      <diagonal/>
    </border>
    <border>
      <left/>
      <right style="thin">
        <color rgb="FF0000FF"/>
      </right>
      <top/>
      <bottom style="double">
        <color rgb="FF0000FF"/>
      </bottom>
      <diagonal/>
    </border>
    <border>
      <left/>
      <right/>
      <top style="medium">
        <color indexed="64"/>
      </top>
      <bottom/>
      <diagonal/>
    </border>
    <border>
      <left/>
      <right style="mediumDashDotDot">
        <color indexed="64"/>
      </right>
      <top/>
      <bottom style="thick">
        <color rgb="FF0000FF"/>
      </bottom>
      <diagonal/>
    </border>
    <border>
      <left style="mediumDashDotDot">
        <color indexed="64"/>
      </left>
      <right style="thick">
        <color rgb="FF0000FF"/>
      </right>
      <top/>
      <bottom style="thick">
        <color rgb="FF0000FF"/>
      </bottom>
      <diagonal/>
    </border>
    <border>
      <left style="medium">
        <color indexed="64"/>
      </left>
      <right/>
      <top style="thin">
        <color rgb="FF0000FF"/>
      </top>
      <bottom style="double">
        <color rgb="FF0000FF"/>
      </bottom>
      <diagonal/>
    </border>
    <border>
      <left style="thick">
        <color rgb="FF00CCFF"/>
      </left>
      <right style="thick">
        <color rgb="FF00CCFF"/>
      </right>
      <top style="thin">
        <color rgb="FF0000FF"/>
      </top>
      <bottom style="double">
        <color rgb="FF0000FF"/>
      </bottom>
      <diagonal/>
    </border>
    <border>
      <left style="thick">
        <color rgb="FF00CCFF"/>
      </left>
      <right/>
      <top style="thin">
        <color rgb="FF0000FF"/>
      </top>
      <bottom style="double">
        <color rgb="FF0000FF"/>
      </bottom>
      <diagonal/>
    </border>
    <border>
      <left style="thin">
        <color indexed="64"/>
      </left>
      <right style="thin">
        <color indexed="64"/>
      </right>
      <top style="thin">
        <color rgb="FF0000FF"/>
      </top>
      <bottom style="double">
        <color rgb="FF0000FF"/>
      </bottom>
      <diagonal/>
    </border>
    <border>
      <left/>
      <right style="thick">
        <color rgb="FF00CCFF"/>
      </right>
      <top style="thin">
        <color rgb="FF0000FF"/>
      </top>
      <bottom style="double">
        <color rgb="FF0000FF"/>
      </bottom>
      <diagonal/>
    </border>
    <border>
      <left style="thick">
        <color rgb="FF00CCFF"/>
      </left>
      <right style="thick">
        <color rgb="FF00B0F0"/>
      </right>
      <top style="thin">
        <color rgb="FF0000FF"/>
      </top>
      <bottom style="double">
        <color rgb="FF0000FF"/>
      </bottom>
      <diagonal/>
    </border>
    <border>
      <left style="thick">
        <color rgb="FF0000FF"/>
      </left>
      <right style="thick">
        <color rgb="FF0000FF"/>
      </right>
      <top style="double">
        <color rgb="FF0000FF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thick">
        <color rgb="FF0000FF"/>
      </bottom>
      <diagonal/>
    </border>
    <border>
      <left style="thin">
        <color indexed="64"/>
      </left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0000FF"/>
      </bottom>
      <diagonal/>
    </border>
    <border>
      <left/>
      <right style="thick">
        <color rgb="FF000099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7030A0"/>
      </left>
      <right style="thick">
        <color rgb="FF7030A0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ill="1"/>
    <xf numFmtId="0" fontId="7" fillId="0" borderId="18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/>
    <xf numFmtId="0" fontId="18" fillId="0" borderId="0" xfId="0" applyFont="1"/>
    <xf numFmtId="164" fontId="18" fillId="0" borderId="0" xfId="0" applyNumberFormat="1" applyFont="1" applyAlignment="1">
      <alignment horizontal="center"/>
    </xf>
    <xf numFmtId="0" fontId="7" fillId="0" borderId="36" xfId="0" applyFont="1" applyBorder="1" applyAlignment="1">
      <alignment horizontal="center"/>
    </xf>
    <xf numFmtId="164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2" fontId="0" fillId="0" borderId="2" xfId="0" applyNumberForma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26" fillId="13" borderId="8" xfId="0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8" fillId="0" borderId="0" xfId="0" applyFont="1" applyAlignment="1">
      <alignment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11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0" fillId="0" borderId="41" xfId="0" applyBorder="1"/>
    <xf numFmtId="0" fontId="0" fillId="0" borderId="0" xfId="0" applyBorder="1" applyAlignment="1">
      <alignment horizontal="center"/>
    </xf>
    <xf numFmtId="2" fontId="0" fillId="0" borderId="32" xfId="0" applyNumberFormat="1" applyFill="1" applyBorder="1" applyAlignment="1">
      <alignment horizontal="center" vertical="center"/>
    </xf>
    <xf numFmtId="164" fontId="24" fillId="0" borderId="9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2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27" fillId="12" borderId="21" xfId="0" applyNumberFormat="1" applyFont="1" applyFill="1" applyBorder="1" applyAlignment="1">
      <alignment horizontal="center" vertical="center"/>
    </xf>
    <xf numFmtId="164" fontId="1" fillId="12" borderId="35" xfId="0" applyNumberFormat="1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164" fontId="6" fillId="4" borderId="3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164" fontId="34" fillId="14" borderId="27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36" fillId="0" borderId="44" xfId="0" applyFont="1" applyBorder="1" applyAlignment="1">
      <alignment horizontal="center" vertical="center"/>
    </xf>
    <xf numFmtId="1" fontId="11" fillId="0" borderId="45" xfId="0" applyNumberFormat="1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" fontId="11" fillId="0" borderId="43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164" fontId="34" fillId="14" borderId="48" xfId="0" applyNumberFormat="1" applyFont="1" applyFill="1" applyBorder="1" applyAlignment="1">
      <alignment horizontal="center" vertical="center"/>
    </xf>
    <xf numFmtId="2" fontId="25" fillId="2" borderId="50" xfId="0" applyNumberFormat="1" applyFont="1" applyFill="1" applyBorder="1" applyAlignment="1">
      <alignment horizontal="center" vertical="center"/>
    </xf>
    <xf numFmtId="0" fontId="38" fillId="0" borderId="6" xfId="0" applyFont="1" applyBorder="1" applyAlignment="1">
      <alignment vertical="center"/>
    </xf>
    <xf numFmtId="2" fontId="38" fillId="0" borderId="6" xfId="0" applyNumberFormat="1" applyFont="1" applyBorder="1" applyAlignment="1">
      <alignment horizontal="center" vertical="center"/>
    </xf>
    <xf numFmtId="2" fontId="38" fillId="0" borderId="37" xfId="0" applyNumberFormat="1" applyFont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 vertical="center"/>
    </xf>
    <xf numFmtId="164" fontId="24" fillId="0" borderId="79" xfId="0" applyNumberFormat="1" applyFont="1" applyFill="1" applyBorder="1" applyAlignment="1">
      <alignment horizontal="center" vertical="center"/>
    </xf>
    <xf numFmtId="164" fontId="24" fillId="11" borderId="61" xfId="0" applyNumberFormat="1" applyFont="1" applyFill="1" applyBorder="1" applyAlignment="1">
      <alignment horizontal="center" vertical="center"/>
    </xf>
    <xf numFmtId="164" fontId="24" fillId="0" borderId="80" xfId="0" applyNumberFormat="1" applyFont="1" applyFill="1" applyBorder="1" applyAlignment="1">
      <alignment horizontal="center" vertical="center"/>
    </xf>
    <xf numFmtId="164" fontId="24" fillId="0" borderId="32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 vertical="center"/>
    </xf>
    <xf numFmtId="164" fontId="24" fillId="11" borderId="81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0" borderId="76" xfId="0" applyNumberFormat="1" applyFont="1" applyFill="1" applyBorder="1" applyAlignment="1">
      <alignment horizontal="center" vertical="center"/>
    </xf>
    <xf numFmtId="164" fontId="1" fillId="0" borderId="80" xfId="0" applyNumberFormat="1" applyFont="1" applyFill="1" applyBorder="1" applyAlignment="1">
      <alignment horizontal="center" vertical="center"/>
    </xf>
    <xf numFmtId="164" fontId="1" fillId="0" borderId="78" xfId="0" applyNumberFormat="1" applyFont="1" applyFill="1" applyBorder="1" applyAlignment="1">
      <alignment horizontal="center" vertical="center"/>
    </xf>
    <xf numFmtId="164" fontId="1" fillId="2" borderId="58" xfId="0" applyNumberFormat="1" applyFont="1" applyFill="1" applyBorder="1" applyAlignment="1">
      <alignment horizontal="center" vertical="center"/>
    </xf>
    <xf numFmtId="164" fontId="1" fillId="0" borderId="77" xfId="0" applyNumberFormat="1" applyFont="1" applyFill="1" applyBorder="1" applyAlignment="1">
      <alignment horizontal="center" vertical="center"/>
    </xf>
    <xf numFmtId="164" fontId="1" fillId="2" borderId="70" xfId="0" applyNumberFormat="1" applyFont="1" applyFill="1" applyBorder="1" applyAlignment="1">
      <alignment horizontal="center" vertical="center"/>
    </xf>
    <xf numFmtId="164" fontId="1" fillId="2" borderId="63" xfId="0" applyNumberFormat="1" applyFont="1" applyFill="1" applyBorder="1" applyAlignment="1">
      <alignment horizontal="center" vertical="center"/>
    </xf>
    <xf numFmtId="164" fontId="1" fillId="0" borderId="82" xfId="0" applyNumberFormat="1" applyFont="1" applyFill="1" applyBorder="1" applyAlignment="1">
      <alignment horizontal="center" vertical="center"/>
    </xf>
    <xf numFmtId="164" fontId="1" fillId="0" borderId="83" xfId="0" applyNumberFormat="1" applyFont="1" applyFill="1" applyBorder="1" applyAlignment="1">
      <alignment horizontal="center" vertical="center"/>
    </xf>
    <xf numFmtId="164" fontId="1" fillId="0" borderId="84" xfId="0" applyNumberFormat="1" applyFont="1" applyFill="1" applyBorder="1" applyAlignment="1">
      <alignment horizontal="center" vertical="center"/>
    </xf>
    <xf numFmtId="164" fontId="5" fillId="15" borderId="66" xfId="0" applyNumberFormat="1" applyFont="1" applyFill="1" applyBorder="1" applyAlignment="1">
      <alignment horizontal="center" vertical="center"/>
    </xf>
    <xf numFmtId="164" fontId="5" fillId="15" borderId="72" xfId="0" applyNumberFormat="1" applyFont="1" applyFill="1" applyBorder="1" applyAlignment="1">
      <alignment horizontal="center" vertical="center"/>
    </xf>
    <xf numFmtId="164" fontId="5" fillId="15" borderId="61" xfId="0" applyNumberFormat="1" applyFont="1" applyFill="1" applyBorder="1" applyAlignment="1">
      <alignment horizontal="center" vertical="center"/>
    </xf>
    <xf numFmtId="164" fontId="1" fillId="0" borderId="85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9" fillId="15" borderId="61" xfId="0" applyFont="1" applyFill="1" applyBorder="1" applyAlignment="1">
      <alignment horizontal="center" vertical="center"/>
    </xf>
    <xf numFmtId="164" fontId="35" fillId="9" borderId="1" xfId="0" applyNumberFormat="1" applyFont="1" applyFill="1" applyBorder="1" applyAlignment="1">
      <alignment horizontal="center" vertical="center"/>
    </xf>
    <xf numFmtId="164" fontId="1" fillId="2" borderId="86" xfId="0" applyNumberFormat="1" applyFont="1" applyFill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2" fontId="15" fillId="0" borderId="116" xfId="0" applyNumberFormat="1" applyFont="1" applyBorder="1" applyAlignment="1">
      <alignment horizontal="right" vertical="center"/>
    </xf>
    <xf numFmtId="1" fontId="33" fillId="7" borderId="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16" fillId="2" borderId="115" xfId="0" applyNumberFormat="1" applyFont="1" applyFill="1" applyBorder="1" applyAlignment="1">
      <alignment horizontal="center" vertical="center"/>
    </xf>
    <xf numFmtId="2" fontId="30" fillId="9" borderId="1" xfId="0" applyNumberFormat="1" applyFont="1" applyFill="1" applyBorder="1" applyAlignment="1">
      <alignment horizontal="center" vertical="center"/>
    </xf>
    <xf numFmtId="164" fontId="29" fillId="9" borderId="1" xfId="0" applyNumberFormat="1" applyFont="1" applyFill="1" applyBorder="1" applyAlignment="1">
      <alignment horizontal="center" vertical="center"/>
    </xf>
    <xf numFmtId="0" fontId="41" fillId="0" borderId="27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30" fillId="0" borderId="120" xfId="0" applyFont="1" applyBorder="1" applyAlignment="1">
      <alignment horizontal="center" vertical="center"/>
    </xf>
    <xf numFmtId="165" fontId="30" fillId="11" borderId="119" xfId="0" applyNumberFormat="1" applyFont="1" applyFill="1" applyBorder="1" applyAlignment="1">
      <alignment horizontal="center" vertical="center"/>
    </xf>
    <xf numFmtId="2" fontId="37" fillId="11" borderId="119" xfId="0" applyNumberFormat="1" applyFont="1" applyFill="1" applyBorder="1" applyAlignment="1">
      <alignment horizontal="center" vertical="center"/>
    </xf>
    <xf numFmtId="164" fontId="42" fillId="6" borderId="22" xfId="0" applyNumberFormat="1" applyFont="1" applyFill="1" applyBorder="1" applyAlignment="1">
      <alignment horizontal="center" vertical="center"/>
    </xf>
    <xf numFmtId="1" fontId="40" fillId="11" borderId="119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textRotation="90"/>
    </xf>
    <xf numFmtId="0" fontId="20" fillId="0" borderId="4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31" fillId="0" borderId="47" xfId="0" applyFont="1" applyBorder="1" applyAlignment="1">
      <alignment vertical="center"/>
    </xf>
    <xf numFmtId="0" fontId="32" fillId="0" borderId="114" xfId="0" applyFont="1" applyBorder="1" applyAlignment="1">
      <alignment vertical="center"/>
    </xf>
    <xf numFmtId="0" fontId="21" fillId="0" borderId="113" xfId="0" applyFont="1" applyBorder="1" applyAlignment="1">
      <alignment horizontal="left" vertical="center"/>
    </xf>
    <xf numFmtId="0" fontId="12" fillId="0" borderId="113" xfId="0" applyFont="1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2" fillId="0" borderId="39" xfId="0" applyFont="1" applyFill="1" applyBorder="1" applyAlignment="1">
      <alignment horizontal="center" textRotation="90"/>
    </xf>
    <xf numFmtId="0" fontId="23" fillId="0" borderId="4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166" fontId="43" fillId="2" borderId="92" xfId="0" applyNumberFormat="1" applyFont="1" applyFill="1" applyBorder="1" applyAlignment="1">
      <alignment horizontal="center" vertical="center"/>
    </xf>
    <xf numFmtId="0" fontId="44" fillId="0" borderId="92" xfId="0" applyFont="1" applyBorder="1" applyAlignment="1">
      <alignment horizontal="center" vertical="center"/>
    </xf>
    <xf numFmtId="0" fontId="44" fillId="0" borderId="0" xfId="0" applyFont="1"/>
    <xf numFmtId="0" fontId="45" fillId="2" borderId="93" xfId="0" applyFont="1" applyFill="1" applyBorder="1" applyAlignment="1">
      <alignment horizontal="center" vertical="center"/>
    </xf>
    <xf numFmtId="0" fontId="46" fillId="2" borderId="95" xfId="0" applyFont="1" applyFill="1" applyBorder="1" applyAlignment="1">
      <alignment horizontal="center"/>
    </xf>
    <xf numFmtId="0" fontId="46" fillId="2" borderId="95" xfId="0" applyFont="1" applyFill="1" applyBorder="1" applyAlignment="1">
      <alignment horizontal="center" vertical="top" wrapText="1"/>
    </xf>
    <xf numFmtId="0" fontId="46" fillId="2" borderId="96" xfId="0" applyFont="1" applyFill="1" applyBorder="1" applyAlignment="1">
      <alignment horizontal="center"/>
    </xf>
    <xf numFmtId="0" fontId="44" fillId="0" borderId="0" xfId="0" applyFont="1" applyBorder="1"/>
    <xf numFmtId="0" fontId="48" fillId="2" borderId="100" xfId="0" applyFont="1" applyFill="1" applyBorder="1" applyAlignment="1">
      <alignment horizontal="center" vertical="center"/>
    </xf>
    <xf numFmtId="0" fontId="46" fillId="2" borderId="101" xfId="0" applyFont="1" applyFill="1" applyBorder="1" applyAlignment="1">
      <alignment horizontal="center"/>
    </xf>
    <xf numFmtId="0" fontId="46" fillId="2" borderId="101" xfId="0" applyFont="1" applyFill="1" applyBorder="1" applyAlignment="1">
      <alignment horizontal="center" vertical="top" wrapText="1"/>
    </xf>
    <xf numFmtId="0" fontId="46" fillId="2" borderId="102" xfId="0" applyFont="1" applyFill="1" applyBorder="1" applyAlignment="1">
      <alignment horizontal="center"/>
    </xf>
    <xf numFmtId="0" fontId="44" fillId="0" borderId="94" xfId="0" applyFont="1" applyBorder="1"/>
    <xf numFmtId="0" fontId="47" fillId="2" borderId="97" xfId="0" applyFont="1" applyFill="1" applyBorder="1" applyAlignment="1">
      <alignment horizontal="center"/>
    </xf>
    <xf numFmtId="164" fontId="49" fillId="2" borderId="68" xfId="0" applyNumberFormat="1" applyFont="1" applyFill="1" applyBorder="1" applyAlignment="1">
      <alignment horizontal="center"/>
    </xf>
    <xf numFmtId="164" fontId="49" fillId="2" borderId="88" xfId="0" applyNumberFormat="1" applyFont="1" applyFill="1" applyBorder="1" applyAlignment="1">
      <alignment horizontal="center"/>
    </xf>
    <xf numFmtId="10" fontId="49" fillId="2" borderId="2" xfId="0" applyNumberFormat="1" applyFont="1" applyFill="1" applyBorder="1" applyAlignment="1">
      <alignment horizontal="center"/>
    </xf>
    <xf numFmtId="164" fontId="50" fillId="11" borderId="98" xfId="0" applyNumberFormat="1" applyFont="1" applyFill="1" applyBorder="1" applyAlignment="1">
      <alignment horizontal="center"/>
    </xf>
    <xf numFmtId="165" fontId="50" fillId="11" borderId="99" xfId="0" applyNumberFormat="1" applyFont="1" applyFill="1" applyBorder="1" applyAlignment="1">
      <alignment horizontal="center"/>
    </xf>
    <xf numFmtId="0" fontId="51" fillId="0" borderId="75" xfId="0" applyFont="1" applyBorder="1"/>
    <xf numFmtId="0" fontId="47" fillId="10" borderId="63" xfId="0" applyFont="1" applyFill="1" applyBorder="1" applyAlignment="1">
      <alignment horizontal="center"/>
    </xf>
    <xf numFmtId="164" fontId="49" fillId="10" borderId="61" xfId="0" applyNumberFormat="1" applyFont="1" applyFill="1" applyBorder="1" applyAlignment="1">
      <alignment horizontal="center"/>
    </xf>
    <xf numFmtId="164" fontId="49" fillId="8" borderId="70" xfId="0" applyNumberFormat="1" applyFont="1" applyFill="1" applyBorder="1" applyAlignment="1">
      <alignment horizontal="center"/>
    </xf>
    <xf numFmtId="10" fontId="49" fillId="8" borderId="1" xfId="0" applyNumberFormat="1" applyFont="1" applyFill="1" applyBorder="1" applyAlignment="1">
      <alignment horizontal="center"/>
    </xf>
    <xf numFmtId="164" fontId="50" fillId="13" borderId="0" xfId="0" applyNumberFormat="1" applyFont="1" applyFill="1" applyBorder="1" applyAlignment="1">
      <alignment horizontal="center"/>
    </xf>
    <xf numFmtId="165" fontId="50" fillId="13" borderId="74" xfId="0" applyNumberFormat="1" applyFont="1" applyFill="1" applyBorder="1" applyAlignment="1">
      <alignment horizontal="center"/>
    </xf>
    <xf numFmtId="0" fontId="44" fillId="0" borderId="75" xfId="0" applyFont="1" applyBorder="1"/>
    <xf numFmtId="0" fontId="47" fillId="2" borderId="65" xfId="0" applyFont="1" applyFill="1" applyBorder="1" applyAlignment="1">
      <alignment horizontal="center"/>
    </xf>
    <xf numFmtId="164" fontId="49" fillId="2" borderId="62" xfId="0" applyNumberFormat="1" applyFont="1" applyFill="1" applyBorder="1" applyAlignment="1">
      <alignment horizontal="center"/>
    </xf>
    <xf numFmtId="164" fontId="49" fillId="2" borderId="70" xfId="0" applyNumberFormat="1" applyFont="1" applyFill="1" applyBorder="1" applyAlignment="1">
      <alignment horizontal="center"/>
    </xf>
    <xf numFmtId="10" fontId="49" fillId="2" borderId="1" xfId="0" applyNumberFormat="1" applyFont="1" applyFill="1" applyBorder="1" applyAlignment="1">
      <alignment horizontal="center"/>
    </xf>
    <xf numFmtId="164" fontId="50" fillId="11" borderId="71" xfId="0" applyNumberFormat="1" applyFont="1" applyFill="1" applyBorder="1" applyAlignment="1">
      <alignment horizontal="center"/>
    </xf>
    <xf numFmtId="165" fontId="50" fillId="11" borderId="74" xfId="0" applyNumberFormat="1" applyFont="1" applyFill="1" applyBorder="1" applyAlignment="1">
      <alignment horizontal="center"/>
    </xf>
    <xf numFmtId="165" fontId="51" fillId="0" borderId="75" xfId="0" applyNumberFormat="1" applyFont="1" applyBorder="1"/>
    <xf numFmtId="164" fontId="49" fillId="10" borderId="64" xfId="0" applyNumberFormat="1" applyFont="1" applyFill="1" applyBorder="1" applyAlignment="1">
      <alignment horizontal="center"/>
    </xf>
    <xf numFmtId="164" fontId="49" fillId="2" borderId="61" xfId="0" applyNumberFormat="1" applyFont="1" applyFill="1" applyBorder="1" applyAlignment="1">
      <alignment horizontal="center"/>
    </xf>
    <xf numFmtId="165" fontId="50" fillId="11" borderId="69" xfId="0" applyNumberFormat="1" applyFont="1" applyFill="1" applyBorder="1" applyAlignment="1">
      <alignment horizontal="center"/>
    </xf>
    <xf numFmtId="0" fontId="52" fillId="0" borderId="0" xfId="0" applyFont="1"/>
    <xf numFmtId="164" fontId="49" fillId="8" borderId="72" xfId="0" applyNumberFormat="1" applyFont="1" applyFill="1" applyBorder="1" applyAlignment="1">
      <alignment horizontal="center"/>
    </xf>
    <xf numFmtId="164" fontId="50" fillId="13" borderId="89" xfId="0" applyNumberFormat="1" applyFont="1" applyFill="1" applyBorder="1" applyAlignment="1">
      <alignment horizontal="center"/>
    </xf>
    <xf numFmtId="165" fontId="50" fillId="13" borderId="69" xfId="0" applyNumberFormat="1" applyFont="1" applyFill="1" applyBorder="1" applyAlignment="1">
      <alignment horizontal="center"/>
    </xf>
    <xf numFmtId="0" fontId="47" fillId="2" borderId="60" xfId="0" applyFont="1" applyFill="1" applyBorder="1" applyAlignment="1">
      <alignment horizontal="center"/>
    </xf>
    <xf numFmtId="0" fontId="47" fillId="10" borderId="62" xfId="0" applyFont="1" applyFill="1" applyBorder="1" applyAlignment="1">
      <alignment horizontal="center"/>
    </xf>
    <xf numFmtId="0" fontId="53" fillId="0" borderId="33" xfId="0" applyFont="1" applyBorder="1" applyAlignment="1">
      <alignment horizontal="center" vertical="center"/>
    </xf>
    <xf numFmtId="0" fontId="53" fillId="0" borderId="36" xfId="0" applyFont="1" applyBorder="1" applyAlignment="1"/>
    <xf numFmtId="0" fontId="47" fillId="2" borderId="67" xfId="0" applyFont="1" applyFill="1" applyBorder="1" applyAlignment="1">
      <alignment horizontal="center"/>
    </xf>
    <xf numFmtId="164" fontId="49" fillId="2" borderId="66" xfId="0" applyNumberFormat="1" applyFont="1" applyFill="1" applyBorder="1" applyAlignment="1">
      <alignment horizontal="center"/>
    </xf>
    <xf numFmtId="164" fontId="49" fillId="2" borderId="72" xfId="0" applyNumberFormat="1" applyFont="1" applyFill="1" applyBorder="1" applyAlignment="1">
      <alignment horizontal="center"/>
    </xf>
    <xf numFmtId="10" fontId="49" fillId="2" borderId="9" xfId="0" applyNumberFormat="1" applyFont="1" applyFill="1" applyBorder="1" applyAlignment="1">
      <alignment horizontal="center"/>
    </xf>
    <xf numFmtId="164" fontId="50" fillId="11" borderId="103" xfId="0" applyNumberFormat="1" applyFont="1" applyFill="1" applyBorder="1" applyAlignment="1">
      <alignment horizontal="center"/>
    </xf>
    <xf numFmtId="165" fontId="50" fillId="11" borderId="91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center" vertical="center"/>
    </xf>
    <xf numFmtId="0" fontId="53" fillId="0" borderId="118" xfId="0" applyFont="1" applyBorder="1" applyAlignment="1"/>
    <xf numFmtId="0" fontId="47" fillId="10" borderId="106" xfId="0" applyFont="1" applyFill="1" applyBorder="1" applyAlignment="1">
      <alignment horizontal="center"/>
    </xf>
    <xf numFmtId="164" fontId="49" fillId="10" borderId="107" xfId="0" applyNumberFormat="1" applyFont="1" applyFill="1" applyBorder="1" applyAlignment="1">
      <alignment horizontal="center"/>
    </xf>
    <xf numFmtId="164" fontId="49" fillId="8" borderId="108" xfId="0" applyNumberFormat="1" applyFont="1" applyFill="1" applyBorder="1" applyAlignment="1">
      <alignment horizontal="center"/>
    </xf>
    <xf numFmtId="10" fontId="49" fillId="8" borderId="109" xfId="0" applyNumberFormat="1" applyFont="1" applyFill="1" applyBorder="1" applyAlignment="1">
      <alignment horizontal="center"/>
    </xf>
    <xf numFmtId="164" fontId="50" fillId="13" borderId="110" xfId="0" applyNumberFormat="1" applyFont="1" applyFill="1" applyBorder="1" applyAlignment="1">
      <alignment horizontal="center"/>
    </xf>
    <xf numFmtId="165" fontId="50" fillId="13" borderId="111" xfId="0" applyNumberFormat="1" applyFont="1" applyFill="1" applyBorder="1" applyAlignment="1">
      <alignment horizontal="center"/>
    </xf>
    <xf numFmtId="0" fontId="54" fillId="5" borderId="87" xfId="0" applyFont="1" applyFill="1" applyBorder="1" applyAlignment="1">
      <alignment horizontal="center"/>
    </xf>
    <xf numFmtId="0" fontId="55" fillId="0" borderId="117" xfId="0" applyFont="1" applyBorder="1" applyAlignment="1"/>
    <xf numFmtId="0" fontId="56" fillId="2" borderId="104" xfId="0" applyFont="1" applyFill="1" applyBorder="1" applyAlignment="1">
      <alignment horizontal="right" vertical="center"/>
    </xf>
    <xf numFmtId="164" fontId="57" fillId="5" borderId="105" xfId="0" applyNumberFormat="1" applyFont="1" applyFill="1" applyBorder="1" applyAlignment="1">
      <alignment horizontal="center" vertical="center"/>
    </xf>
    <xf numFmtId="164" fontId="58" fillId="0" borderId="112" xfId="0" applyNumberFormat="1" applyFont="1" applyFill="1" applyBorder="1" applyAlignment="1">
      <alignment horizontal="right" vertical="center"/>
    </xf>
    <xf numFmtId="164" fontId="59" fillId="5" borderId="45" xfId="0" applyNumberFormat="1" applyFont="1" applyFill="1" applyBorder="1" applyAlignment="1">
      <alignment horizontal="center" vertical="center"/>
    </xf>
    <xf numFmtId="0" fontId="44" fillId="0" borderId="45" xfId="0" applyFont="1" applyBorder="1" applyAlignment="1">
      <alignment horizontal="center"/>
    </xf>
    <xf numFmtId="0" fontId="60" fillId="0" borderId="54" xfId="0" applyFont="1" applyFill="1" applyBorder="1" applyAlignment="1">
      <alignment horizontal="center"/>
    </xf>
    <xf numFmtId="0" fontId="61" fillId="0" borderId="73" xfId="0" applyFont="1" applyBorder="1"/>
    <xf numFmtId="0" fontId="46" fillId="5" borderId="43" xfId="0" applyFont="1" applyFill="1" applyBorder="1" applyAlignment="1">
      <alignment horizontal="right"/>
    </xf>
    <xf numFmtId="164" fontId="62" fillId="5" borderId="0" xfId="0" applyNumberFormat="1" applyFont="1" applyFill="1" applyBorder="1" applyAlignment="1">
      <alignment horizontal="center" vertical="center"/>
    </xf>
    <xf numFmtId="164" fontId="63" fillId="0" borderId="57" xfId="0" applyNumberFormat="1" applyFont="1" applyFill="1" applyBorder="1" applyAlignment="1">
      <alignment horizontal="center"/>
    </xf>
    <xf numFmtId="164" fontId="63" fillId="0" borderId="87" xfId="0" applyNumberFormat="1" applyFont="1" applyFill="1" applyBorder="1" applyAlignment="1">
      <alignment horizontal="center"/>
    </xf>
    <xf numFmtId="164" fontId="59" fillId="0" borderId="54" xfId="0" applyNumberFormat="1" applyFont="1" applyFill="1" applyBorder="1" applyAlignment="1">
      <alignment horizontal="center" vertical="center"/>
    </xf>
    <xf numFmtId="0" fontId="64" fillId="0" borderId="51" xfId="0" applyFont="1" applyBorder="1" applyAlignment="1">
      <alignment horizontal="center"/>
    </xf>
    <xf numFmtId="0" fontId="56" fillId="0" borderId="43" xfId="0" applyFont="1" applyFill="1" applyBorder="1" applyAlignment="1">
      <alignment horizontal="center" vertical="center"/>
    </xf>
    <xf numFmtId="0" fontId="44" fillId="0" borderId="45" xfId="0" applyFont="1" applyBorder="1"/>
    <xf numFmtId="0" fontId="44" fillId="0" borderId="90" xfId="0" applyFont="1" applyBorder="1"/>
    <xf numFmtId="164" fontId="46" fillId="5" borderId="52" xfId="0" applyNumberFormat="1" applyFont="1" applyFill="1" applyBorder="1" applyAlignment="1">
      <alignment horizontal="right" vertical="center"/>
    </xf>
    <xf numFmtId="165" fontId="66" fillId="5" borderId="56" xfId="0" applyNumberFormat="1" applyFont="1" applyFill="1" applyBorder="1" applyAlignment="1">
      <alignment horizontal="center" vertical="center"/>
    </xf>
    <xf numFmtId="0" fontId="67" fillId="10" borderId="55" xfId="0" applyFont="1" applyFill="1" applyBorder="1" applyAlignment="1">
      <alignment horizontal="center" vertical="center"/>
    </xf>
    <xf numFmtId="0" fontId="67" fillId="10" borderId="54" xfId="0" applyFont="1" applyFill="1" applyBorder="1" applyAlignment="1">
      <alignment horizontal="center" vertical="center"/>
    </xf>
    <xf numFmtId="0" fontId="71" fillId="10" borderId="49" xfId="0" applyFont="1" applyFill="1" applyBorder="1" applyAlignment="1">
      <alignment horizontal="center" vertical="center"/>
    </xf>
    <xf numFmtId="0" fontId="44" fillId="0" borderId="53" xfId="0" applyFont="1" applyBorder="1" applyAlignment="1">
      <alignment horizontal="center"/>
    </xf>
    <xf numFmtId="0" fontId="72" fillId="0" borderId="45" xfId="0" applyFont="1" applyFill="1" applyBorder="1" applyAlignment="1">
      <alignment horizontal="center" vertical="center"/>
    </xf>
    <xf numFmtId="0" fontId="44" fillId="0" borderId="43" xfId="0" applyFont="1" applyBorder="1" applyAlignment="1">
      <alignment horizontal="right" vertical="center"/>
    </xf>
    <xf numFmtId="0" fontId="7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74" fillId="0" borderId="43" xfId="0" applyFont="1" applyBorder="1" applyAlignment="1">
      <alignment horizontal="center"/>
    </xf>
    <xf numFmtId="0" fontId="75" fillId="0" borderId="0" xfId="0" applyFont="1" applyAlignment="1">
      <alignment horizontal="center"/>
    </xf>
    <xf numFmtId="0" fontId="44" fillId="0" borderId="0" xfId="0" applyFont="1" applyBorder="1" applyAlignment="1">
      <alignment horizontal="center"/>
    </xf>
  </cellXfs>
  <cellStyles count="1">
    <cellStyle name="Normal" xfId="0" builtinId="0"/>
  </cellStyles>
  <dxfs count="7"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border outline="0">
        <top style="medium">
          <color indexed="64"/>
        </top>
        <bottom style="thin">
          <color indexed="64"/>
        </bottom>
      </border>
    </dxf>
    <dxf>
      <numFmt numFmtId="164" formatCode="0.0"/>
      <fill>
        <patternFill>
          <fgColor indexed="64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Times New Roman"/>
        <scheme val="major"/>
      </font>
      <fill>
        <patternFill patternType="solid">
          <fgColor indexed="64"/>
          <bgColor rgb="FF66FFFF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0099"/>
      <color rgb="FF66FFFF"/>
      <color rgb="FF0000FF"/>
      <color rgb="FF00CCFF"/>
      <color rgb="FF38B662"/>
      <color rgb="FFCCFFFF"/>
      <color rgb="FFF4DCDC"/>
      <color rgb="FF643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19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כמויות הגשם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9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21</a:t>
            </a:r>
            <a:r>
              <a:rPr lang="he-IL" sz="19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-</a:t>
            </a:r>
            <a:r>
              <a:rPr lang="en-US" sz="19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</a:t>
            </a:r>
            <a:r>
              <a:rPr lang="he-IL" sz="19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</a:t>
            </a:r>
          </a:p>
        </c:rich>
      </c:tx>
      <c:layout>
        <c:manualLayout>
          <c:xMode val="edge"/>
          <c:yMode val="edge"/>
          <c:x val="0.42605995511146288"/>
          <c:y val="2.2034079595850412E-2"/>
        </c:manualLayout>
      </c:layout>
      <c:overlay val="0"/>
      <c:spPr>
        <a:solidFill>
          <a:srgbClr val="00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8907273354016"/>
          <c:y val="0.21864406779661041"/>
          <c:w val="0.83867631851090063"/>
          <c:h val="0.68305084745762712"/>
        </c:manualLayout>
      </c:layout>
      <c:barChart>
        <c:barDir val="col"/>
        <c:grouping val="clustered"/>
        <c:varyColors val="0"/>
        <c:ser>
          <c:idx val="0"/>
          <c:order val="0"/>
          <c:tx>
            <c:v>כמויות הגשם</c:v>
          </c:tx>
          <c:spPr>
            <a:gradFill rotWithShape="0">
              <a:gsLst>
                <a:gs pos="0">
                  <a:srgbClr val="000076">
                    <a:gamma/>
                    <a:shade val="46275"/>
                    <a:invGamma/>
                  </a:srgbClr>
                </a:gs>
                <a:gs pos="100000">
                  <a:srgbClr val="0000FF"/>
                </a:gs>
              </a:gsLst>
              <a:lin ang="5400000" scaled="1"/>
            </a:gradFill>
            <a:ln w="25400">
              <a:solidFill>
                <a:srgbClr val="FFC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0309722143055994E-4"/>
                  <c:y val="-1.1073446327683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95-4143-96F1-71E6C122C026}"/>
                </c:ext>
              </c:extLst>
            </c:dLbl>
            <c:dLbl>
              <c:idx val="2"/>
              <c:layout>
                <c:manualLayout>
                  <c:x val="-1.6441791725364501E-3"/>
                  <c:y val="-1.0761510743362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95-4143-96F1-71E6C122C026}"/>
                </c:ext>
              </c:extLst>
            </c:dLbl>
            <c:dLbl>
              <c:idx val="3"/>
              <c:layout>
                <c:manualLayout>
                  <c:x val="-3.8157898308213492E-3"/>
                  <c:y val="-1.769722852440047E-2"/>
                </c:manualLayout>
              </c:layout>
              <c:spPr>
                <a:solidFill>
                  <a:srgbClr val="FF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Monotype Hadassah"/>
                      <a:ea typeface="Monotype Hadassah"/>
                      <a:cs typeface="Monotype Hadassah"/>
                    </a:defRPr>
                  </a:pPr>
                  <a:endParaRPr lang="he-I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95-4143-96F1-71E6C122C026}"/>
                </c:ext>
              </c:extLst>
            </c:dLbl>
            <c:dLbl>
              <c:idx val="4"/>
              <c:layout>
                <c:manualLayout>
                  <c:x val="-2.6886194551431052E-3"/>
                  <c:y val="-8.6462920948440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95-4143-96F1-71E6C122C026}"/>
                </c:ext>
              </c:extLst>
            </c:dLbl>
            <c:dLbl>
              <c:idx val="5"/>
              <c:layout>
                <c:manualLayout>
                  <c:x val="-9.2034514299983207E-4"/>
                  <c:y val="-1.1551403532185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95-4143-96F1-71E6C122C026}"/>
                </c:ext>
              </c:extLst>
            </c:dLbl>
            <c:dLbl>
              <c:idx val="6"/>
              <c:layout>
                <c:manualLayout>
                  <c:x val="-1.8608842457264361E-4"/>
                  <c:y val="-1.1073446327683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95-4143-96F1-71E6C122C026}"/>
                </c:ext>
              </c:extLst>
            </c:dLbl>
            <c:spPr>
              <a:solidFill>
                <a:srgbClr val="FFFF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Monotype Hadassah"/>
                    <a:ea typeface="Monotype Hadassah"/>
                    <a:cs typeface="Monotype Hadassah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'גשם השנה'!$B$1:$K$1</c:f>
              <c:strCache>
                <c:ptCount val="10"/>
                <c:pt idx="0">
                  <c:v>ספטמבר</c:v>
                </c:pt>
                <c:pt idx="1">
                  <c:v>אוקטובר</c:v>
                </c:pt>
                <c:pt idx="2">
                  <c:v>נובמבר</c:v>
                </c:pt>
                <c:pt idx="3">
                  <c:v>דצמבר</c:v>
                </c:pt>
                <c:pt idx="4">
                  <c:v>ינואר</c:v>
                </c:pt>
                <c:pt idx="5">
                  <c:v>פברואר</c:v>
                </c:pt>
                <c:pt idx="6">
                  <c:v>מרץ</c:v>
                </c:pt>
                <c:pt idx="7">
                  <c:v>אפריל</c:v>
                </c:pt>
                <c:pt idx="8">
                  <c:v>מאי</c:v>
                </c:pt>
                <c:pt idx="9">
                  <c:v>יוני</c:v>
                </c:pt>
              </c:strCache>
            </c:strRef>
          </c:cat>
          <c:val>
            <c:numRef>
              <c:f>'גשם השנה'!$B$33:$K$33</c:f>
              <c:numCache>
                <c:formatCode>0.0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24.5</c:v>
                </c:pt>
                <c:pt idx="3">
                  <c:v>134</c:v>
                </c:pt>
                <c:pt idx="4">
                  <c:v>226.5</c:v>
                </c:pt>
                <c:pt idx="5">
                  <c:v>69</c:v>
                </c:pt>
                <c:pt idx="6">
                  <c:v>23.5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5-4143-96F1-71E6C122C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953152"/>
        <c:axId val="81954688"/>
      </c:barChart>
      <c:catAx>
        <c:axId val="819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81954688"/>
        <c:crosses val="autoZero"/>
        <c:auto val="1"/>
        <c:lblAlgn val="ctr"/>
        <c:lblOffset val="100"/>
        <c:tickMarkSkip val="1"/>
        <c:noMultiLvlLbl val="0"/>
      </c:catAx>
      <c:valAx>
        <c:axId val="8195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FFFF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1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8195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 w="25400">
            <a:noFill/>
          </a:ln>
        </c:spPr>
        <c:txPr>
          <a:bodyPr/>
          <a:lstStyle/>
          <a:p>
            <a:pPr rtl="0">
              <a:defRPr sz="1000" b="0" i="1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dTable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8100">
          <a:solidFill>
            <a:srgbClr val="3366FF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8C3D91"/>
        </a:gs>
        <a:gs pos="12000">
          <a:srgbClr val="7005D4"/>
        </a:gs>
        <a:gs pos="30000">
          <a:srgbClr val="181CC7"/>
        </a:gs>
        <a:gs pos="60001">
          <a:srgbClr val="0A128C"/>
        </a:gs>
        <a:gs pos="100000">
          <a:srgbClr val="000000"/>
        </a:gs>
      </a:gsLst>
      <a:lin ang="5400000" scaled="1"/>
    </a:gradFill>
    <a:ln w="3175">
      <a:solidFill>
        <a:srgbClr val="0000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897338075160441E-2"/>
          <c:y val="0.1868784245065484"/>
          <c:w val="0.97074104622485113"/>
          <c:h val="0.71243391635890063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pPr>
              <a:solidFill>
                <a:sysClr val="window" lastClr="FFFFFF"/>
              </a:solidFill>
            </c:spPr>
          </c:marker>
          <c:dLbls>
            <c:dLbl>
              <c:idx val="0"/>
              <c:layout>
                <c:manualLayout>
                  <c:x val="-1.5308089002552741E-2"/>
                  <c:y val="-2.5857142555114371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</a:t>
                    </a:r>
                    <a:r>
                      <a: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63</a:t>
                    </a:r>
                  </a:p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70-71</a:t>
                    </a:r>
                    <a:endParaRPr lang="en-US" sz="700" b="1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c:rich>
              </c:tx>
              <c:numFmt formatCode="#,##0.0" sourceLinked="0"/>
              <c:spPr>
                <a:solidFill>
                  <a:srgbClr val="FFFF00"/>
                </a:solidFill>
                <a:ln w="25400">
                  <a:noFill/>
                </a:ln>
                <a:effectLst>
                  <a:outerShdw dist="35921" dir="2700000" algn="br">
                    <a:srgbClr val="000000"/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E1-40CD-A53D-16BA6B1525CC}"/>
                </c:ext>
              </c:extLst>
            </c:dLbl>
            <c:dLbl>
              <c:idx val="1"/>
              <c:layout>
                <c:manualLayout>
                  <c:x val="-1.1872241156005565E-2"/>
                  <c:y val="-1.5667554684218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E1-40CD-A53D-16BA6B1525CC}"/>
                </c:ext>
              </c:extLst>
            </c:dLbl>
            <c:dLbl>
              <c:idx val="2"/>
              <c:layout>
                <c:manualLayout>
                  <c:x val="-1.1599479778586445E-2"/>
                  <c:y val="-1.7334437541141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E1-40CD-A53D-16BA6B1525CC}"/>
                </c:ext>
              </c:extLst>
            </c:dLbl>
            <c:dLbl>
              <c:idx val="3"/>
              <c:layout>
                <c:manualLayout>
                  <c:x val="-1.7688078634269525E-2"/>
                  <c:y val="-1.7606302491170917E-2"/>
                </c:manualLayout>
              </c:layout>
              <c:numFmt formatCode="#,##0.0" sourceLinked="0"/>
              <c:spPr>
                <a:solidFill>
                  <a:srgbClr val="FF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 algn="ctr" rtl="0"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E1-40CD-A53D-16BA6B1525CC}"/>
                </c:ext>
              </c:extLst>
            </c:dLbl>
            <c:dLbl>
              <c:idx val="4"/>
              <c:layout>
                <c:manualLayout>
                  <c:x val="-8.7590033545820248E-3"/>
                  <c:y val="-1.5794532778443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E1-40CD-A53D-16BA6B1525CC}"/>
                </c:ext>
              </c:extLst>
            </c:dLbl>
            <c:dLbl>
              <c:idx val="5"/>
              <c:layout>
                <c:manualLayout>
                  <c:x val="4.9200335811264928E-2"/>
                  <c:y val="3.794642718341081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</a:t>
                    </a:r>
                    <a:r>
                      <a:rPr lang="he-IL"/>
                      <a:t>0</a:t>
                    </a:r>
                    <a:r>
                      <a:rPr lang="en-US"/>
                      <a:t>0.0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E1-40CD-A53D-16BA6B1525CC}"/>
                </c:ext>
              </c:extLst>
            </c:dLbl>
            <c:dLbl>
              <c:idx val="6"/>
              <c:layout>
                <c:manualLayout>
                  <c:x val="-1.2359477473458875E-2"/>
                  <c:y val="-1.8992863482878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E1-40CD-A53D-16BA6B1525CC}"/>
                </c:ext>
              </c:extLst>
            </c:dLbl>
            <c:dLbl>
              <c:idx val="7"/>
              <c:layout>
                <c:manualLayout>
                  <c:x val="0.33149908587836974"/>
                  <c:y val="-6.641265244056002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451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E1-40CD-A53D-16BA6B1525CC}"/>
                </c:ext>
              </c:extLst>
            </c:dLbl>
            <c:dLbl>
              <c:idx val="8"/>
              <c:layout>
                <c:manualLayout>
                  <c:x val="-4.7570290361607495E-2"/>
                  <c:y val="0.24976864740471574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</a:t>
                    </a:r>
                    <a:r>
                      <a: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66</a:t>
                    </a:r>
                  </a:p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78-79</a:t>
                    </a:r>
                    <a:endParaRPr lang="en-US" sz="700" b="1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c:rich>
              </c:tx>
              <c:numFmt formatCode="#,##0.0" sourceLinked="0"/>
              <c:spPr>
                <a:solidFill>
                  <a:srgbClr val="FFFF00"/>
                </a:solidFill>
                <a:ln w="25400">
                  <a:noFill/>
                </a:ln>
                <a:effectLst>
                  <a:outerShdw dist="35921" dir="2700000" algn="br">
                    <a:srgbClr val="000000"/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E1-40CD-A53D-16BA6B1525CC}"/>
                </c:ext>
              </c:extLst>
            </c:dLbl>
            <c:dLbl>
              <c:idx val="9"/>
              <c:layout>
                <c:manualLayout>
                  <c:x val="-3.1843783730507932E-2"/>
                  <c:y val="-0.14000323601372391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</a:t>
                    </a:r>
                    <a:r>
                      <a: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91</a:t>
                    </a:r>
                  </a:p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79-80</a:t>
                    </a:r>
                    <a:endParaRPr lang="en-US" sz="700" b="1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c:rich>
              </c:tx>
              <c:numFmt formatCode="#,##0.0" sourceLinked="0"/>
              <c:spPr>
                <a:solidFill>
                  <a:srgbClr val="FFFF00"/>
                </a:solidFill>
                <a:ln w="25400">
                  <a:noFill/>
                </a:ln>
                <a:effectLst>
                  <a:outerShdw dist="35921" dir="2700000" algn="br">
                    <a:schemeClr val="tx1"/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E1-40CD-A53D-16BA6B1525CC}"/>
                </c:ext>
              </c:extLst>
            </c:dLbl>
            <c:dLbl>
              <c:idx val="10"/>
              <c:layout>
                <c:manualLayout>
                  <c:x val="-1.2159963117970116E-2"/>
                  <c:y val="1.7373986056287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E1-40CD-A53D-16BA6B1525CC}"/>
                </c:ext>
              </c:extLst>
            </c:dLbl>
            <c:dLbl>
              <c:idx val="11"/>
              <c:layout>
                <c:manualLayout>
                  <c:x val="-1.3879472863205143E-2"/>
                  <c:y val="-2.0493344096830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E1-40CD-A53D-16BA6B1525CC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E1-40CD-A53D-16BA6B1525CC}"/>
                </c:ext>
              </c:extLst>
            </c:dLbl>
            <c:dLbl>
              <c:idx val="13"/>
              <c:layout>
                <c:manualLayout>
                  <c:x val="-1.4078987218693884E-2"/>
                  <c:y val="1.421507950059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E1-40CD-A53D-16BA6B1525CC}"/>
                </c:ext>
              </c:extLst>
            </c:dLbl>
            <c:dLbl>
              <c:idx val="14"/>
              <c:layout>
                <c:manualLayout>
                  <c:x val="-1.5199953897462667E-2"/>
                  <c:y val="-1.4215203866999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DE1-40CD-A53D-16BA6B1525CC}"/>
                </c:ext>
              </c:extLst>
            </c:dLbl>
            <c:dLbl>
              <c:idx val="15"/>
              <c:layout>
                <c:manualLayout>
                  <c:x val="-1.3318989523820752E-2"/>
                  <c:y val="-1.7373986056287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E1-40CD-A53D-16BA6B1525CC}"/>
                </c:ext>
              </c:extLst>
            </c:dLbl>
            <c:dLbl>
              <c:idx val="16"/>
              <c:layout>
                <c:manualLayout>
                  <c:x val="-1.2339011393801662E-2"/>
                  <c:y val="-2.1526828879420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E1-40CD-A53D-16BA6B1525CC}"/>
                </c:ext>
              </c:extLst>
            </c:dLbl>
            <c:dLbl>
              <c:idx val="17"/>
              <c:layout>
                <c:manualLayout>
                  <c:x val="-1.3879472863205143E-2"/>
                  <c:y val="-1.2596077707608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E1-40CD-A53D-16BA6B1525CC}"/>
                </c:ext>
              </c:extLst>
            </c:dLbl>
            <c:dLbl>
              <c:idx val="18"/>
              <c:layout>
                <c:manualLayout>
                  <c:x val="-7.7994913042202275E-3"/>
                  <c:y val="-1.425450364934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E1-40CD-A53D-16BA6B1525C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DE1-40CD-A53D-16BA6B1525C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DE1-40CD-A53D-16BA6B1525CC}"/>
                </c:ext>
              </c:extLst>
            </c:dLbl>
            <c:dLbl>
              <c:idx val="21"/>
              <c:layout>
                <c:manualLayout>
                  <c:x val="-1.4177008968631066E-2"/>
                  <c:y val="2.0690589206961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DE1-40CD-A53D-16BA6B1525CC}"/>
                </c:ext>
              </c:extLst>
            </c:dLbl>
            <c:dLbl>
              <c:idx val="22"/>
              <c:layout>
                <c:manualLayout>
                  <c:x val="-1.3119475168332817E-2"/>
                  <c:y val="-1.7334437541141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DE1-40CD-A53D-16BA6B1525CC}"/>
                </c:ext>
              </c:extLst>
            </c:dLbl>
            <c:dLbl>
              <c:idx val="23"/>
              <c:layout>
                <c:manualLayout>
                  <c:x val="-1.3119535010670223E-2"/>
                  <c:y val="1.4984161317149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DE1-40CD-A53D-16BA6B1525CC}"/>
                </c:ext>
              </c:extLst>
            </c:dLbl>
            <c:dLbl>
              <c:idx val="24"/>
              <c:layout>
                <c:manualLayout>
                  <c:x val="-1.3119475168331961E-2"/>
                  <c:y val="1.7413534571434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DE1-40CD-A53D-16BA6B1525CC}"/>
                </c:ext>
              </c:extLst>
            </c:dLbl>
            <c:dLbl>
              <c:idx val="25"/>
              <c:layout>
                <c:manualLayout>
                  <c:x val="-1.323580867375196E-2"/>
                  <c:y val="-1.6866073679381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DE1-40CD-A53D-16BA6B1525CC}"/>
                </c:ext>
              </c:extLst>
            </c:dLbl>
            <c:dLbl>
              <c:idx val="26"/>
              <c:layout>
                <c:manualLayout>
                  <c:x val="-1.2359477473458875E-2"/>
                  <c:y val="1.5754984263297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DE1-40CD-A53D-16BA6B1525CC}"/>
                </c:ext>
              </c:extLst>
            </c:dLbl>
            <c:dLbl>
              <c:idx val="27"/>
              <c:layout>
                <c:manualLayout>
                  <c:x val="0.12266470511461341"/>
                  <c:y val="-7.5308332287619184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he-IL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</a:t>
                    </a:r>
                    <a:r>
                      <a:rPr lang="he-IL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13.4</a:t>
                    </a:r>
                    <a:endParaRPr lang="en-US" sz="7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98-99</a:t>
                    </a:r>
                    <a:endParaRPr lang="en-US" sz="700" b="1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c:rich>
              </c:tx>
              <c:numFmt formatCode="#,##0.0" sourceLinked="0"/>
              <c:spPr>
                <a:solidFill>
                  <a:srgbClr val="FFFF00"/>
                </a:solidFill>
                <a:ln w="25400">
                  <a:noFill/>
                </a:ln>
                <a:effectLst>
                  <a:outerShdw dist="35921" dir="2700000" algn="br">
                    <a:srgbClr val="000000"/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DE1-40CD-A53D-16BA6B1525CC}"/>
                </c:ext>
              </c:extLst>
            </c:dLbl>
            <c:dLbl>
              <c:idx val="28"/>
              <c:layout>
                <c:manualLayout>
                  <c:x val="0.21780941495916334"/>
                  <c:y val="-0.1607776481741707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695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DE1-40CD-A53D-16BA6B1525CC}"/>
                </c:ext>
              </c:extLst>
            </c:dLbl>
            <c:dLbl>
              <c:idx val="29"/>
              <c:layout>
                <c:manualLayout>
                  <c:x val="-1.3119475168331961E-2"/>
                  <c:y val="-1.7334437541141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DE1-40CD-A53D-16BA6B1525CC}"/>
                </c:ext>
              </c:extLst>
            </c:dLbl>
            <c:dLbl>
              <c:idx val="30"/>
              <c:layout>
                <c:manualLayout>
                  <c:x val="-6.2816801598173433E-2"/>
                  <c:y val="0.13755433723466584"/>
                </c:manualLayout>
              </c:layout>
              <c:tx>
                <c:rich>
                  <a:bodyPr/>
                  <a:lstStyle/>
                  <a:p>
                    <a:r>
                      <a:rPr lang="he-IL" b="1"/>
                      <a:t>5</a:t>
                    </a:r>
                    <a:r>
                      <a:rPr lang="he-IL"/>
                      <a:t>71.8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DE1-40CD-A53D-16BA6B1525CC}"/>
                </c:ext>
              </c:extLst>
            </c:dLbl>
            <c:dLbl>
              <c:idx val="31"/>
              <c:layout>
                <c:manualLayout>
                  <c:x val="-3.0311520661434981E-2"/>
                  <c:y val="-0.1019127925393094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</a:t>
                    </a:r>
                    <a:r>
                      <a: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97</a:t>
                    </a:r>
                  </a:p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 i="0" u="none" strike="noStrike" baseline="0">
                        <a:solidFill>
                          <a:sysClr val="windowText" lastClr="000000"/>
                        </a:solidFill>
                        <a:latin typeface="Arial"/>
                        <a:cs typeface="Arial"/>
                      </a:rPr>
                      <a:t>02-03</a:t>
                    </a:r>
                    <a:endParaRPr lang="en-US" sz="700" b="1" i="0" u="none" strike="noStrike" baseline="0">
                      <a:solidFill>
                        <a:sysClr val="windowText" lastClr="000000"/>
                      </a:solidFill>
                      <a:latin typeface="Arial"/>
                      <a:cs typeface="Arial"/>
                    </a:endParaRPr>
                  </a:p>
                </c:rich>
              </c:tx>
              <c:numFmt formatCode="#,##0.0" sourceLinked="0"/>
              <c:spPr>
                <a:solidFill>
                  <a:srgbClr val="FFFF00"/>
                </a:solidFill>
                <a:ln w="25400">
                  <a:noFill/>
                </a:ln>
                <a:effectLst>
                  <a:outerShdw dist="35921" dir="2700000" algn="br">
                    <a:srgbClr val="000000"/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DE1-40CD-A53D-16BA6B1525CC}"/>
                </c:ext>
              </c:extLst>
            </c:dLbl>
            <c:dLbl>
              <c:idx val="32"/>
              <c:layout>
                <c:manualLayout>
                  <c:x val="-2.2922667481799747E-2"/>
                  <c:y val="8.83934186793607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DE1-40CD-A53D-16BA6B1525CC}"/>
                </c:ext>
              </c:extLst>
            </c:dLbl>
            <c:dLbl>
              <c:idx val="33"/>
              <c:layout>
                <c:manualLayout>
                  <c:x val="-1.7291144405127364E-2"/>
                  <c:y val="-1.6582518287768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DE1-40CD-A53D-16BA6B1525CC}"/>
                </c:ext>
              </c:extLst>
            </c:dLbl>
            <c:dLbl>
              <c:idx val="34"/>
              <c:layout>
                <c:manualLayout>
                  <c:x val="-1.3118876744950441E-2"/>
                  <c:y val="1.5607236980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DE1-40CD-A53D-16BA6B1525CC}"/>
                </c:ext>
              </c:extLst>
            </c:dLbl>
            <c:dLbl>
              <c:idx val="35"/>
              <c:layout>
                <c:manualLayout>
                  <c:x val="-9.2698055848101493E-2"/>
                  <c:y val="-9.329606652707393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</a:t>
                    </a:r>
                    <a:r>
                      <a:rPr lang="en-US"/>
                      <a:t>00.0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DE1-40CD-A53D-16BA6B1525CC}"/>
                </c:ext>
              </c:extLst>
            </c:dLbl>
            <c:dLbl>
              <c:idx val="36"/>
              <c:layout>
                <c:manualLayout>
                  <c:x val="-2.8671661068316211E-2"/>
                  <c:y val="0.13404558799625471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</a:t>
                    </a:r>
                    <a:r>
                      <a: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15.5</a:t>
                    </a:r>
                  </a:p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07-08</a:t>
                    </a:r>
                  </a:p>
                </c:rich>
              </c:tx>
              <c:numFmt formatCode="#,##0.0" sourceLinked="0"/>
              <c:spPr>
                <a:solidFill>
                  <a:srgbClr val="FFFF00"/>
                </a:solidFill>
                <a:ln w="25400">
                  <a:noFill/>
                </a:ln>
                <a:effectLst>
                  <a:outerShdw dist="35921" dir="2700000" algn="br">
                    <a:srgbClr val="000000"/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DE1-40CD-A53D-16BA6B1525CC}"/>
                </c:ext>
              </c:extLst>
            </c:dLbl>
            <c:dLbl>
              <c:idx val="37"/>
              <c:layout>
                <c:manualLayout>
                  <c:x val="-2.3045703329095099E-2"/>
                  <c:y val="1.1001700461784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DE1-40CD-A53D-16BA6B1525CC}"/>
                </c:ext>
              </c:extLst>
            </c:dLbl>
            <c:dLbl>
              <c:idx val="38"/>
              <c:layout>
                <c:manualLayout>
                  <c:x val="-1.7527521640934806E-2"/>
                  <c:y val="1.6140768835571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DE1-40CD-A53D-16BA6B1525CC}"/>
                </c:ext>
              </c:extLst>
            </c:dLbl>
            <c:dLbl>
              <c:idx val="39"/>
              <c:layout>
                <c:manualLayout>
                  <c:x val="-9.9232958861923248E-3"/>
                  <c:y val="-1.4818878371775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DE1-40CD-A53D-16BA6B1525CC}"/>
                </c:ext>
              </c:extLst>
            </c:dLbl>
            <c:dLbl>
              <c:idx val="40"/>
              <c:layout>
                <c:manualLayout>
                  <c:x val="-0.57671724920091028"/>
                  <c:y val="6.9545690785084073E-4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</a:t>
                    </a:r>
                    <a:r>
                      <a:rPr lang="he-IL"/>
                      <a:t>90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DE1-40CD-A53D-16BA6B1525CC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DE1-40CD-A53D-16BA6B1525CC}"/>
                </c:ext>
              </c:extLst>
            </c:dLbl>
            <c:dLbl>
              <c:idx val="42"/>
              <c:layout>
                <c:manualLayout>
                  <c:x val="-2.8900378484836692E-2"/>
                  <c:y val="0.20410205158544456"/>
                </c:manualLayout>
              </c:layout>
              <c:tx>
                <c:rich>
                  <a:bodyPr/>
                  <a:lstStyle/>
                  <a:p>
                    <a:pPr>
                      <a:defRPr sz="7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he-IL" b="1"/>
                      <a:t>3</a:t>
                    </a:r>
                    <a:r>
                      <a:rPr lang="he-IL"/>
                      <a:t>73.5</a:t>
                    </a:r>
                  </a:p>
                </c:rich>
              </c:tx>
              <c:numFmt formatCode="#,##0.0" sourceLinked="0"/>
              <c:spPr>
                <a:solidFill>
                  <a:srgbClr val="FFFF00"/>
                </a:solidFill>
                <a:ln w="25400">
                  <a:noFill/>
                </a:ln>
                <a:effectLst>
                  <a:outerShdw dist="35921" dir="2700000" algn="br">
                    <a:srgbClr val="000000"/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DE1-40CD-A53D-16BA6B1525CC}"/>
                </c:ext>
              </c:extLst>
            </c:dLbl>
            <c:dLbl>
              <c:idx val="43"/>
              <c:layout>
                <c:manualLayout>
                  <c:x val="-1.2245836873256978E-2"/>
                  <c:y val="1.8623122176183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DE1-40CD-A53D-16BA6B1525CC}"/>
                </c:ext>
              </c:extLst>
            </c:dLbl>
            <c:dLbl>
              <c:idx val="44"/>
              <c:layout>
                <c:manualLayout>
                  <c:x val="-1.2363546752455047E-2"/>
                  <c:y val="-1.621464247707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DE1-40CD-A53D-16BA6B1525CC}"/>
                </c:ext>
              </c:extLst>
            </c:dLbl>
            <c:dLbl>
              <c:idx val="45"/>
              <c:layout>
                <c:manualLayout>
                  <c:x val="-1.0853245821493458E-2"/>
                  <c:y val="-1.5285252371138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DE1-40CD-A53D-16BA6B1525CC}"/>
                </c:ext>
              </c:extLst>
            </c:dLbl>
            <c:dLbl>
              <c:idx val="46"/>
              <c:layout>
                <c:manualLayout>
                  <c:x val="-1.8239944676955201E-2"/>
                  <c:y val="1.4215079500599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DE1-40CD-A53D-16BA6B1525CC}"/>
                </c:ext>
              </c:extLst>
            </c:dLbl>
            <c:dLbl>
              <c:idx val="47"/>
              <c:layout>
                <c:manualLayout>
                  <c:x val="-1.1399965423097E-2"/>
                  <c:y val="-1.4215079500599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DE1-40CD-A53D-16BA6B1525CC}"/>
                </c:ext>
              </c:extLst>
            </c:dLbl>
            <c:numFmt formatCode="#,##0.0" sourceLinked="0"/>
            <c:spPr>
              <a:solidFill>
                <a:srgbClr val="FFFF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ctr" rtl="0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'סיכום רב שנתי'!$M$2:$M$52</c:f>
              <c:numCache>
                <c:formatCode>General</c:formatCode>
                <c:ptCount val="51"/>
                <c:pt idx="0">
                  <c:v>663</c:v>
                </c:pt>
                <c:pt idx="1">
                  <c:v>649</c:v>
                </c:pt>
                <c:pt idx="2">
                  <c:v>409</c:v>
                </c:pt>
                <c:pt idx="3">
                  <c:v>637</c:v>
                </c:pt>
                <c:pt idx="4">
                  <c:v>548</c:v>
                </c:pt>
                <c:pt idx="5">
                  <c:v>528</c:v>
                </c:pt>
                <c:pt idx="6">
                  <c:v>690</c:v>
                </c:pt>
                <c:pt idx="7">
                  <c:v>596</c:v>
                </c:pt>
                <c:pt idx="8">
                  <c:v>366</c:v>
                </c:pt>
                <c:pt idx="9">
                  <c:v>791</c:v>
                </c:pt>
                <c:pt idx="10">
                  <c:v>600</c:v>
                </c:pt>
                <c:pt idx="11">
                  <c:v>401</c:v>
                </c:pt>
                <c:pt idx="12">
                  <c:v>663</c:v>
                </c:pt>
                <c:pt idx="13">
                  <c:v>483</c:v>
                </c:pt>
                <c:pt idx="14">
                  <c:v>481</c:v>
                </c:pt>
                <c:pt idx="15">
                  <c:v>633</c:v>
                </c:pt>
                <c:pt idx="16">
                  <c:v>682</c:v>
                </c:pt>
                <c:pt idx="17">
                  <c:v>438</c:v>
                </c:pt>
                <c:pt idx="18">
                  <c:v>612</c:v>
                </c:pt>
                <c:pt idx="19">
                  <c:v>421</c:v>
                </c:pt>
                <c:pt idx="20">
                  <c:v>1060</c:v>
                </c:pt>
                <c:pt idx="21">
                  <c:v>569</c:v>
                </c:pt>
                <c:pt idx="22">
                  <c:v>376.3</c:v>
                </c:pt>
                <c:pt idx="23">
                  <c:v>675.5</c:v>
                </c:pt>
                <c:pt idx="24">
                  <c:v>506.20000000000005</c:v>
                </c:pt>
                <c:pt idx="25">
                  <c:v>578.6</c:v>
                </c:pt>
                <c:pt idx="26">
                  <c:v>642.49999999999989</c:v>
                </c:pt>
                <c:pt idx="27">
                  <c:v>367.00000000000006</c:v>
                </c:pt>
                <c:pt idx="28">
                  <c:v>513.4</c:v>
                </c:pt>
                <c:pt idx="29">
                  <c:v>450.70000000000005</c:v>
                </c:pt>
                <c:pt idx="30">
                  <c:v>637.5</c:v>
                </c:pt>
                <c:pt idx="31">
                  <c:v>779</c:v>
                </c:pt>
                <c:pt idx="32">
                  <c:v>571.5</c:v>
                </c:pt>
                <c:pt idx="33">
                  <c:v>501.5</c:v>
                </c:pt>
                <c:pt idx="34">
                  <c:v>510.5</c:v>
                </c:pt>
                <c:pt idx="35">
                  <c:v>506</c:v>
                </c:pt>
                <c:pt idx="36">
                  <c:v>415.5</c:v>
                </c:pt>
                <c:pt idx="37">
                  <c:v>600</c:v>
                </c:pt>
                <c:pt idx="38">
                  <c:v>566.5</c:v>
                </c:pt>
                <c:pt idx="39">
                  <c:v>562</c:v>
                </c:pt>
                <c:pt idx="40">
                  <c:v>565</c:v>
                </c:pt>
                <c:pt idx="41">
                  <c:v>729.5</c:v>
                </c:pt>
                <c:pt idx="42">
                  <c:v>373.5</c:v>
                </c:pt>
                <c:pt idx="43">
                  <c:v>696</c:v>
                </c:pt>
                <c:pt idx="44" formatCode="0.0">
                  <c:v>472</c:v>
                </c:pt>
                <c:pt idx="45">
                  <c:v>498</c:v>
                </c:pt>
                <c:pt idx="46" formatCode="0.0">
                  <c:v>623</c:v>
                </c:pt>
                <c:pt idx="47">
                  <c:v>796.5</c:v>
                </c:pt>
                <c:pt idx="48" formatCode="0.0">
                  <c:v>810</c:v>
                </c:pt>
                <c:pt idx="49" formatCode="0.0">
                  <c:v>674</c:v>
                </c:pt>
                <c:pt idx="50" formatCode="0.0">
                  <c:v>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0-ADE1-40CD-A53D-16BA6B152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20384"/>
        <c:axId val="82141952"/>
      </c:scatterChart>
      <c:valAx>
        <c:axId val="8232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82141952"/>
        <c:crosses val="autoZero"/>
        <c:crossBetween val="midCat"/>
        <c:minorUnit val="1"/>
      </c:valAx>
      <c:valAx>
        <c:axId val="8214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82320384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38100">
          <a:solidFill>
            <a:srgbClr val="3366FF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8C3D91"/>
        </a:gs>
        <a:gs pos="12000">
          <a:srgbClr val="7005D4"/>
        </a:gs>
        <a:gs pos="30000">
          <a:srgbClr val="181CC7"/>
        </a:gs>
        <a:gs pos="60001">
          <a:srgbClr val="0A128C"/>
        </a:gs>
        <a:gs pos="100000">
          <a:srgbClr val="000000"/>
        </a:gs>
      </a:gsLst>
      <a:lin ang="5400000" scaled="1"/>
    </a:gradFill>
    <a:ln w="3175">
      <a:solidFill>
        <a:srgbClr val="0000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1" u="none" strike="noStrike" baseline="0">
                <a:solidFill>
                  <a:srgbClr val="FFFF00"/>
                </a:solidFill>
                <a:latin typeface="Monotype Hadassah"/>
                <a:ea typeface="Monotype Hadassah"/>
                <a:cs typeface="Monotype Hadassah"/>
              </a:defRPr>
            </a:pPr>
            <a:r>
              <a:rPr lang="he-IL"/>
              <a:t>כמויות גשם בחודש / ממוצע רב - שנתי 2022 - 2021 </a:t>
            </a:r>
          </a:p>
        </c:rich>
      </c:tx>
      <c:layout>
        <c:manualLayout>
          <c:xMode val="edge"/>
          <c:yMode val="edge"/>
          <c:x val="0.23888314374353672"/>
          <c:y val="0"/>
        </c:manualLayout>
      </c:layout>
      <c:overlay val="0"/>
      <c:spPr>
        <a:solidFill>
          <a:srgbClr val="3366FF"/>
        </a:solidFill>
        <a:ln w="3175">
          <a:solidFill>
            <a:srgbClr val="FFFF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650465985562124"/>
          <c:y val="6.1558261022022102E-2"/>
          <c:w val="0.86039296794208897"/>
          <c:h val="0.85313083322216043"/>
        </c:manualLayout>
      </c:layout>
      <c:barChart>
        <c:barDir val="col"/>
        <c:grouping val="clustered"/>
        <c:varyColors val="0"/>
        <c:ser>
          <c:idx val="0"/>
          <c:order val="0"/>
          <c:tx>
            <c:v>מ"מ לחודש</c:v>
          </c:tx>
          <c:spPr>
            <a:gradFill rotWithShape="0">
              <a:gsLst>
                <a:gs pos="0">
                  <a:srgbClr val="280000"/>
                </a:gs>
                <a:gs pos="100000">
                  <a:srgbClr val="28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38100">
              <a:solidFill>
                <a:srgbClr val="0000FF"/>
              </a:solidFill>
              <a:prstDash val="solid"/>
            </a:ln>
            <a:effectLst>
              <a:glow rad="76200">
                <a:schemeClr val="accent5">
                  <a:lumMod val="75000"/>
                </a:schemeClr>
              </a:glow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3"/>
              <c:layout>
                <c:manualLayout>
                  <c:x val="-1.3710095807663563E-3"/>
                  <c:y val="-4.51977401129944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07-4472-B529-427045E66819}"/>
                </c:ext>
              </c:extLst>
            </c:dLbl>
            <c:dLbl>
              <c:idx val="4"/>
              <c:layout>
                <c:manualLayout>
                  <c:x val="-6.9006902646367657E-3"/>
                  <c:y val="4.51977401129944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07-4472-B529-427045E66819}"/>
                </c:ext>
              </c:extLst>
            </c:dLbl>
            <c:spPr>
              <a:solidFill>
                <a:srgbClr val="000080"/>
              </a:solidFill>
              <a:ln w="3175">
                <a:solidFill>
                  <a:srgbClr val="FFFF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00"/>
                    </a:solidFill>
                    <a:latin typeface="Book Antiqua"/>
                    <a:ea typeface="Book Antiqua"/>
                    <a:cs typeface="Book Antiqua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'גשם השנה'!$B$1:$K$1</c:f>
              <c:strCache>
                <c:ptCount val="10"/>
                <c:pt idx="0">
                  <c:v>ספטמבר</c:v>
                </c:pt>
                <c:pt idx="1">
                  <c:v>אוקטובר</c:v>
                </c:pt>
                <c:pt idx="2">
                  <c:v>נובמבר</c:v>
                </c:pt>
                <c:pt idx="3">
                  <c:v>דצמבר</c:v>
                </c:pt>
                <c:pt idx="4">
                  <c:v>ינואר</c:v>
                </c:pt>
                <c:pt idx="5">
                  <c:v>פברואר</c:v>
                </c:pt>
                <c:pt idx="6">
                  <c:v>מרץ</c:v>
                </c:pt>
                <c:pt idx="7">
                  <c:v>אפריל</c:v>
                </c:pt>
                <c:pt idx="8">
                  <c:v>מאי</c:v>
                </c:pt>
                <c:pt idx="9">
                  <c:v>יוני</c:v>
                </c:pt>
              </c:strCache>
            </c:strRef>
          </c:cat>
          <c:val>
            <c:numRef>
              <c:f>'גשם השנה'!$B$33:$K$33</c:f>
              <c:numCache>
                <c:formatCode>0.0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24.5</c:v>
                </c:pt>
                <c:pt idx="3">
                  <c:v>134</c:v>
                </c:pt>
                <c:pt idx="4">
                  <c:v>226.5</c:v>
                </c:pt>
                <c:pt idx="5">
                  <c:v>69</c:v>
                </c:pt>
                <c:pt idx="6">
                  <c:v>23.5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07-4472-B529-427045E66819}"/>
            </c:ext>
          </c:extLst>
        </c:ser>
        <c:ser>
          <c:idx val="1"/>
          <c:order val="1"/>
          <c:tx>
            <c:v>ממוצע שנתי</c:v>
          </c:tx>
          <c:spPr>
            <a:solidFill>
              <a:schemeClr val="accent5">
                <a:lumMod val="60000"/>
                <a:lumOff val="40000"/>
              </a:schemeClr>
            </a:solidFill>
            <a:ln w="3175">
              <a:solidFill>
                <a:srgbClr val="FFC000">
                  <a:alpha val="0"/>
                </a:srgbClr>
              </a:solidFill>
              <a:prstDash val="solid"/>
            </a:ln>
            <a:effectLst>
              <a:glow rad="63500">
                <a:schemeClr val="accent5">
                  <a:lumMod val="75000"/>
                </a:schemeClr>
              </a:glow>
              <a:outerShdw blurRad="50800" dist="76200" dir="5400000" algn="ctr" rotWithShape="0">
                <a:schemeClr val="accent6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0613717235716751E-3"/>
                  <c:y val="1.9321144179013725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  <a:r>
                      <a:rPr lang="en-US"/>
                      <a:t>.14</a:t>
                    </a:r>
                  </a:p>
                  <a:p>
                    <a:r>
                      <a:rPr lang="he-IL"/>
                      <a:t>ספט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07-4472-B529-427045E66819}"/>
                </c:ext>
              </c:extLst>
            </c:dLbl>
            <c:dLbl>
              <c:idx val="1"/>
              <c:layout>
                <c:manualLayout>
                  <c:x val="1.0591189027948561E-2"/>
                  <c:y val="-3.826504737755659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</a:t>
                    </a:r>
                    <a:r>
                      <a:rPr lang="en-US"/>
                      <a:t>2.69</a:t>
                    </a:r>
                    <a:endParaRPr lang="he-IL"/>
                  </a:p>
                  <a:p>
                    <a:r>
                      <a:rPr lang="he-IL"/>
                      <a:t>אוק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07-4472-B529-427045E66819}"/>
                </c:ext>
              </c:extLst>
            </c:dLbl>
            <c:dLbl>
              <c:idx val="2"/>
              <c:layout>
                <c:manualLayout>
                  <c:x val="7.2770223967064934E-3"/>
                  <c:y val="-4.3886293874282924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</a:t>
                    </a:r>
                    <a:r>
                      <a:rPr lang="en-US"/>
                      <a:t>8.62</a:t>
                    </a:r>
                    <a:endParaRPr lang="he-IL"/>
                  </a:p>
                  <a:p>
                    <a:r>
                      <a:rPr lang="he-IL"/>
                      <a:t>נוב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07-4472-B529-427045E66819}"/>
                </c:ext>
              </c:extLst>
            </c:dLbl>
            <c:dLbl>
              <c:idx val="3"/>
              <c:layout>
                <c:manualLayout>
                  <c:x val="1.2534715202332463E-2"/>
                  <c:y val="1.7892450373039061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  <a:r>
                      <a:rPr lang="en-US"/>
                      <a:t>18.04</a:t>
                    </a:r>
                    <a:endParaRPr lang="he-IL"/>
                  </a:p>
                  <a:p>
                    <a:r>
                      <a:rPr lang="he-IL"/>
                      <a:t>דצמ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07-4472-B529-427045E66819}"/>
                </c:ext>
              </c:extLst>
            </c:dLbl>
            <c:dLbl>
              <c:idx val="4"/>
              <c:layout>
                <c:manualLayout>
                  <c:x val="1.3017612715680442E-2"/>
                  <c:y val="4.0144134525557185E-4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  <a:r>
                      <a:rPr lang="en-US"/>
                      <a:t>37.88</a:t>
                    </a:r>
                    <a:endParaRPr lang="he-IL"/>
                  </a:p>
                  <a:p>
                    <a:r>
                      <a:rPr lang="he-IL"/>
                      <a:t>ינואר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07-4472-B529-427045E66819}"/>
                </c:ext>
              </c:extLst>
            </c:dLbl>
            <c:dLbl>
              <c:idx val="5"/>
              <c:layout>
                <c:manualLayout>
                  <c:x val="1.4189948076552479E-2"/>
                  <c:y val="-2.081587259219765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  <a:r>
                      <a:rPr lang="en-US"/>
                      <a:t>06.93</a:t>
                    </a:r>
                    <a:endParaRPr lang="he-IL"/>
                  </a:p>
                  <a:p>
                    <a:r>
                      <a:rPr lang="he-IL"/>
                      <a:t>פבר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07-4472-B529-427045E66819}"/>
                </c:ext>
              </c:extLst>
            </c:dLbl>
            <c:dLbl>
              <c:idx val="6"/>
              <c:layout>
                <c:manualLayout>
                  <c:x val="7.8327592711718193E-3"/>
                  <c:y val="-3.477200943102589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</a:t>
                    </a:r>
                    <a:r>
                      <a:rPr lang="en-US"/>
                      <a:t>5.50</a:t>
                    </a:r>
                    <a:endParaRPr lang="he-IL"/>
                  </a:p>
                  <a:p>
                    <a:r>
                      <a:rPr lang="he-IL"/>
                      <a:t>מרץ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07-4472-B529-427045E66819}"/>
                </c:ext>
              </c:extLst>
            </c:dLbl>
            <c:dLbl>
              <c:idx val="7"/>
              <c:layout>
                <c:manualLayout>
                  <c:x val="8.6600602018854066E-3"/>
                  <c:y val="-4.0266915788068885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</a:t>
                    </a:r>
                    <a:r>
                      <a:rPr lang="en-US"/>
                      <a:t>9.99</a:t>
                    </a:r>
                    <a:endParaRPr lang="he-IL"/>
                  </a:p>
                  <a:p>
                    <a:r>
                      <a:rPr lang="he-IL"/>
                      <a:t>אפר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07-4472-B529-427045E66819}"/>
                </c:ext>
              </c:extLst>
            </c:dLbl>
            <c:dLbl>
              <c:idx val="8"/>
              <c:layout>
                <c:manualLayout>
                  <c:x val="8.8541827824780567E-3"/>
                  <c:y val="-4.8400729569820834E-5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</a:t>
                    </a:r>
                    <a:r>
                      <a:rPr lang="en-US"/>
                      <a:t>.33</a:t>
                    </a:r>
                    <a:endParaRPr lang="he-IL"/>
                  </a:p>
                  <a:p>
                    <a:r>
                      <a:rPr lang="he-IL"/>
                      <a:t>מאי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07-4472-B529-427045E66819}"/>
                </c:ext>
              </c:extLst>
            </c:dLbl>
            <c:dLbl>
              <c:idx val="9"/>
              <c:layout>
                <c:manualLayout>
                  <c:x val="1.1749259658748581E-2"/>
                  <c:y val="-8.778739592509219E-4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  <a:r>
                      <a:rPr lang="en-US"/>
                      <a:t>.24</a:t>
                    </a:r>
                    <a:endParaRPr lang="he-IL"/>
                  </a:p>
                  <a:p>
                    <a:r>
                      <a:rPr lang="he-IL"/>
                      <a:t>יוני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07-4472-B529-427045E66819}"/>
                </c:ext>
              </c:extLst>
            </c:dLbl>
            <c:spPr>
              <a:noFill/>
              <a:ln w="3175">
                <a:solidFill>
                  <a:srgbClr val="38B662"/>
                </a:solidFill>
                <a:prstDash val="sysDash"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FFFF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'גשם השנה'!$B$34:$K$34</c:f>
              <c:numCache>
                <c:formatCode>0.00</c:formatCode>
                <c:ptCount val="10"/>
                <c:pt idx="0">
                  <c:v>1.048</c:v>
                </c:pt>
                <c:pt idx="1">
                  <c:v>21.664000000000001</c:v>
                </c:pt>
                <c:pt idx="2">
                  <c:v>67.995999999999995</c:v>
                </c:pt>
                <c:pt idx="3">
                  <c:v>127.28400000000002</c:v>
                </c:pt>
                <c:pt idx="4">
                  <c:v>147.952</c:v>
                </c:pt>
                <c:pt idx="5">
                  <c:v>109.22399999999999</c:v>
                </c:pt>
                <c:pt idx="6">
                  <c:v>66.627999999999986</c:v>
                </c:pt>
                <c:pt idx="7">
                  <c:v>31.26</c:v>
                </c:pt>
                <c:pt idx="8">
                  <c:v>4.7880000000000003</c:v>
                </c:pt>
                <c:pt idx="9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07-4472-B529-427045E66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43"/>
        <c:axId val="82397056"/>
        <c:axId val="82398592"/>
      </c:barChart>
      <c:catAx>
        <c:axId val="823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8239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985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33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FFFF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82397056"/>
        <c:crosses val="autoZero"/>
        <c:crossBetween val="between"/>
        <c:minorUnit val="2.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chemeClr val="accent3">
              <a:lumMod val="20000"/>
              <a:lumOff val="80000"/>
            </a:schemeClr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333399"/>
                </a:solidFill>
                <a:latin typeface="Monotype Hadassah"/>
                <a:ea typeface="Monotype Hadassah"/>
                <a:cs typeface="Monotype Hadassah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333399"/>
                </a:solidFill>
                <a:latin typeface="Monotype Hadassah"/>
                <a:ea typeface="Monotype Hadassah"/>
                <a:cs typeface="Monotype Hadassah"/>
              </a:defRPr>
            </a:pPr>
            <a:endParaRPr lang="he-IL"/>
          </a:p>
        </c:txPr>
      </c:legendEntry>
      <c:layout>
        <c:manualLayout>
          <c:xMode val="edge"/>
          <c:yMode val="edge"/>
          <c:x val="0"/>
          <c:y val="0.36101694915259241"/>
          <c:w val="9.1347593960268966E-2"/>
          <c:h val="0.24742915610127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gradFill rotWithShape="0">
      <a:gsLst>
        <a:gs pos="0">
          <a:srgbClr val="0E0000"/>
        </a:gs>
        <a:gs pos="100000">
          <a:srgbClr val="0E0000">
            <a:gamma/>
            <a:shade val="56078"/>
            <a:invGamma/>
          </a:srgbClr>
        </a:gs>
      </a:gsLst>
      <a:lin ang="5400000" scaled="1"/>
    </a:gra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5"/>
  </sheetPr>
  <sheetViews>
    <sheetView zoomScale="130" workbookViewId="0"/>
  </sheetViews>
  <pageMargins left="0.25" right="0.25" top="0.75" bottom="0.75" header="0.3" footer="0.3"/>
  <pageSetup paperSize="9" orientation="landscape" horizontalDpi="360" verticalDpi="4294967293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44"/>
  </sheetPr>
  <sheetViews>
    <sheetView zoomScale="130" workbookViewId="0"/>
  </sheetViews>
  <pageMargins left="0.75" right="0.75" top="1" bottom="1" header="0.5" footer="0.5"/>
  <pageSetup paperSize="9" orientation="landscape" horizontalDpi="4294967292" verticalDpi="4294967292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2578" y="417635"/>
    <xdr:ext cx="9884018" cy="5578717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0.42325</cdr:x>
      <cdr:y>0.018</cdr:y>
    </cdr:from>
    <cdr:to>
      <cdr:x>0.56412</cdr:x>
      <cdr:y>0.13002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3411" y="100417"/>
          <a:ext cx="1392376" cy="624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3366FF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e-IL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2</xdr:row>
      <xdr:rowOff>152400</xdr:rowOff>
    </xdr:from>
    <xdr:to>
      <xdr:col>31</xdr:col>
      <xdr:colOff>161925</xdr:colOff>
      <xdr:row>51</xdr:row>
      <xdr:rowOff>76200</xdr:rowOff>
    </xdr:to>
    <xdr:graphicFrame macro="">
      <xdr:nvGraphicFramePr>
        <xdr:cNvPr id="23260" name="תרשים 9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66265</xdr:colOff>
      <xdr:row>30</xdr:row>
      <xdr:rowOff>66260</xdr:rowOff>
    </xdr:from>
    <xdr:to>
      <xdr:col>21</xdr:col>
      <xdr:colOff>505242</xdr:colOff>
      <xdr:row>31</xdr:row>
      <xdr:rowOff>132521</xdr:rowOff>
    </xdr:to>
    <xdr:sp macro="" textlink="">
      <xdr:nvSpPr>
        <xdr:cNvPr id="4" name="TextBox 3"/>
        <xdr:cNvSpPr txBox="1"/>
      </xdr:nvSpPr>
      <xdr:spPr>
        <a:xfrm flipH="1">
          <a:off x="10028590888" y="5035825"/>
          <a:ext cx="438977" cy="23191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effectLst>
          <a:outerShdw dist="76200" dir="2400000" sx="96000" sy="96000" algn="tl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ctr"/>
        <a:lstStyle/>
        <a:p>
          <a:pPr algn="ctr" rtl="1"/>
          <a:r>
            <a:rPr lang="en-US" sz="1000"/>
            <a:t>569</a:t>
          </a:r>
          <a:endParaRPr lang="he-IL" sz="10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0.18812</cdr:x>
      <cdr:y>0.04391</cdr:y>
    </cdr:from>
    <cdr:to>
      <cdr:x>0.73967</cdr:x>
      <cdr:y>0.15268</cdr:y>
    </cdr:to>
    <cdr:sp macro="" textlink="">
      <cdr:nvSpPr>
        <cdr:cNvPr id="3072" name="מלבן 1"/>
        <cdr:cNvSpPr/>
      </cdr:nvSpPr>
      <cdr:spPr>
        <a:xfrm xmlns:a="http://schemas.openxmlformats.org/drawingml/2006/main">
          <a:off x="3143594" y="353070"/>
          <a:ext cx="9216718" cy="87459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>
            <a:lnSpc>
              <a:spcPts val="6100"/>
            </a:lnSpc>
          </a:pPr>
          <a:r>
            <a:rPr lang="he-IL" sz="5400" b="1" cap="none" spc="0">
              <a:ln w="1905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solidFill>
                <a:srgbClr val="00206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טבלה</a:t>
          </a:r>
          <a:r>
            <a:rPr lang="he-IL" sz="5400" b="1" cap="none" spc="0" baseline="0">
              <a:ln w="1905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solidFill>
                <a:srgbClr val="00206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רב-שנתית 1970-2021</a:t>
          </a:r>
          <a:endParaRPr lang="he-IL" sz="5400" b="1" cap="none" spc="0">
            <a:ln w="19050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  <a:solidFill>
              <a:srgbClr val="00206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0.83522</cdr:x>
      <cdr:y>0.47283</cdr:y>
    </cdr:from>
    <cdr:to>
      <cdr:x>0.87205</cdr:x>
      <cdr:y>0.50006</cdr:y>
    </cdr:to>
    <cdr:sp macro="" textlink="">
      <cdr:nvSpPr>
        <cdr:cNvPr id="3074" name="TextBox 3073"/>
        <cdr:cNvSpPr txBox="1"/>
      </cdr:nvSpPr>
      <cdr:spPr>
        <a:xfrm xmlns:a="http://schemas.openxmlformats.org/drawingml/2006/main">
          <a:off x="9534525" y="3764346"/>
          <a:ext cx="420414" cy="216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0.31081</cdr:x>
      <cdr:y>0.31479</cdr:y>
    </cdr:from>
    <cdr:to>
      <cdr:x>0.37323</cdr:x>
      <cdr:y>0.37763</cdr:y>
    </cdr:to>
    <cdr:sp macro="" textlink="">
      <cdr:nvSpPr>
        <cdr:cNvPr id="3075" name="TextBox 3074"/>
        <cdr:cNvSpPr txBox="1"/>
      </cdr:nvSpPr>
      <cdr:spPr>
        <a:xfrm xmlns:a="http://schemas.openxmlformats.org/drawingml/2006/main">
          <a:off x="5193844" y="2531164"/>
          <a:ext cx="1043074" cy="505282"/>
        </a:xfrm>
        <a:prstGeom xmlns:a="http://schemas.openxmlformats.org/drawingml/2006/main" prst="rect">
          <a:avLst/>
        </a:prstGeom>
        <a:solidFill xmlns:a="http://schemas.openxmlformats.org/drawingml/2006/main">
          <a:srgbClr val="F4DCDC"/>
        </a:solidFill>
        <a:effectLst xmlns:a="http://schemas.openxmlformats.org/drawingml/2006/main">
          <a:outerShdw dist="38100" dir="3480000" sx="102000" sy="102000" algn="tl" rotWithShape="0">
            <a:schemeClr val="accent5">
              <a:lumMod val="60000"/>
              <a:lumOff val="40000"/>
            </a:schemeClr>
          </a:outerShdw>
        </a:effectLst>
      </cdr:spPr>
      <cdr:txBody>
        <a:bodyPr xmlns:a="http://schemas.openxmlformats.org/drawingml/2006/main" vertOverflow="clip" wrap="none" rtlCol="1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e-IL" sz="1400" b="1">
              <a:solidFill>
                <a:srgbClr val="000099"/>
              </a:solidFill>
            </a:rPr>
            <a:t>מ"מ 1060</a:t>
          </a:r>
        </a:p>
        <a:p xmlns:a="http://schemas.openxmlformats.org/drawingml/2006/main">
          <a:pPr algn="ctr"/>
          <a:r>
            <a:rPr lang="he-IL" sz="1400" b="1">
              <a:solidFill>
                <a:srgbClr val="000099"/>
              </a:solidFill>
            </a:rPr>
            <a:t>1991-1992</a:t>
          </a:r>
        </a:p>
      </cdr:txBody>
    </cdr:sp>
  </cdr:relSizeAnchor>
  <cdr:relSizeAnchor xmlns:cdr="http://schemas.openxmlformats.org/drawingml/2006/chartDrawing">
    <cdr:from>
      <cdr:x>0.63295</cdr:x>
      <cdr:y>0.43325</cdr:y>
    </cdr:from>
    <cdr:to>
      <cdr:x>0.67982</cdr:x>
      <cdr:y>0.47547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576910" y="3483672"/>
          <a:ext cx="783225" cy="3394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effectLst xmlns:a="http://schemas.openxmlformats.org/drawingml/2006/main">
          <a:outerShdw dist="38100" dir="3480000" sx="102000" sy="102000" algn="tl" rotWithShape="0">
            <a:prstClr val="black"/>
          </a:outerShdw>
        </a:effectLst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he-IL" sz="700"/>
            <a:t>729.5</a:t>
          </a:r>
        </a:p>
        <a:p xmlns:a="http://schemas.openxmlformats.org/drawingml/2006/main">
          <a:pPr algn="ctr"/>
          <a:r>
            <a:rPr lang="he-IL" sz="900" b="1">
              <a:solidFill>
                <a:sysClr val="windowText" lastClr="000000"/>
              </a:solidFill>
            </a:rPr>
            <a:t>12-13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" y="0"/>
    <xdr:ext cx="9201978" cy="561975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0.13475</cdr:x>
      <cdr:y>0.06128</cdr:y>
    </cdr:from>
    <cdr:to>
      <cdr:x>1</cdr:x>
      <cdr:y>0.92177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9967" y="344378"/>
          <a:ext cx="7962011" cy="4835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0000FF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e-IL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6866</xdr:colOff>
      <xdr:row>52</xdr:row>
      <xdr:rowOff>122282</xdr:rowOff>
    </xdr:from>
    <xdr:to>
      <xdr:col>14</xdr:col>
      <xdr:colOff>455784</xdr:colOff>
      <xdr:row>52</xdr:row>
      <xdr:rowOff>232767</xdr:rowOff>
    </xdr:to>
    <xdr:sp macro="" textlink="">
      <xdr:nvSpPr>
        <xdr:cNvPr id="4" name="חץ ימינה מקווקו 3"/>
        <xdr:cNvSpPr/>
      </xdr:nvSpPr>
      <xdr:spPr>
        <a:xfrm>
          <a:off x="10000715389" y="9042937"/>
          <a:ext cx="448918" cy="110485"/>
        </a:xfrm>
        <a:prstGeom prst="stripedRightArrow">
          <a:avLst/>
        </a:prstGeom>
        <a:solidFill>
          <a:srgbClr val="0000FF"/>
        </a:solidFill>
        <a:ln w="25400" cap="flat" cmpd="sng" algn="ctr">
          <a:solidFill>
            <a:srgbClr val="00CCFF"/>
          </a:solidFill>
          <a:prstDash val="solid"/>
        </a:ln>
        <a:effectLst/>
      </xdr:spPr>
      <xdr:txBody>
        <a:bodyPr vertOverflow="clip" horzOverflow="clip" rtlCol="1" anchor="t"/>
        <a:lstStyle/>
        <a:p>
          <a:endParaRPr lang="he-IL"/>
        </a:p>
      </xdr:txBody>
    </xdr:sp>
    <xdr:clientData/>
  </xdr:twoCellAnchor>
  <xdr:twoCellAnchor>
    <xdr:from>
      <xdr:col>12</xdr:col>
      <xdr:colOff>203637</xdr:colOff>
      <xdr:row>53</xdr:row>
      <xdr:rowOff>45983</xdr:rowOff>
    </xdr:from>
    <xdr:to>
      <xdr:col>12</xdr:col>
      <xdr:colOff>645756</xdr:colOff>
      <xdr:row>55</xdr:row>
      <xdr:rowOff>6570</xdr:rowOff>
    </xdr:to>
    <xdr:sp macro="" textlink="">
      <xdr:nvSpPr>
        <xdr:cNvPr id="6" name="חץ ימינה מקווקו 5"/>
        <xdr:cNvSpPr/>
      </xdr:nvSpPr>
      <xdr:spPr>
        <a:xfrm rot="16200000">
          <a:off x="10002007717" y="9093734"/>
          <a:ext cx="289035" cy="442119"/>
        </a:xfrm>
        <a:prstGeom prst="stripedRightArrow">
          <a:avLst/>
        </a:prstGeom>
        <a:solidFill>
          <a:srgbClr val="0000FF"/>
        </a:solidFill>
        <a:ln w="25400" cap="flat" cmpd="sng" algn="ctr">
          <a:solidFill>
            <a:srgbClr val="66FFFF"/>
          </a:solidFill>
          <a:prstDash val="solid"/>
        </a:ln>
        <a:effectLst/>
      </xdr:spPr>
      <xdr:txBody>
        <a:bodyPr vertOverflow="clip" horzOverflow="clip" rtlCol="1" anchor="t"/>
        <a:lstStyle/>
        <a:p>
          <a:endParaRPr lang="he-IL"/>
        </a:p>
      </xdr:txBody>
    </xdr:sp>
    <xdr:clientData/>
  </xdr:twoCellAnchor>
  <xdr:twoCellAnchor>
    <xdr:from>
      <xdr:col>13</xdr:col>
      <xdr:colOff>436583</xdr:colOff>
      <xdr:row>51</xdr:row>
      <xdr:rowOff>137947</xdr:rowOff>
    </xdr:from>
    <xdr:to>
      <xdr:col>14</xdr:col>
      <xdr:colOff>210207</xdr:colOff>
      <xdr:row>51</xdr:row>
      <xdr:rowOff>268880</xdr:rowOff>
    </xdr:to>
    <xdr:sp macro="" textlink="">
      <xdr:nvSpPr>
        <xdr:cNvPr id="7" name="חץ ימינה מקווקו 6"/>
        <xdr:cNvSpPr/>
      </xdr:nvSpPr>
      <xdr:spPr>
        <a:xfrm>
          <a:off x="9955466331" y="9003524"/>
          <a:ext cx="249874" cy="130933"/>
        </a:xfrm>
        <a:prstGeom prst="stripedRightArrow">
          <a:avLst/>
        </a:prstGeom>
        <a:solidFill>
          <a:srgbClr val="0000FF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endParaRPr lang="he-IL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66261</xdr:colOff>
      <xdr:row>20</xdr:row>
      <xdr:rowOff>41413</xdr:rowOff>
    </xdr:from>
    <xdr:to>
      <xdr:col>11</xdr:col>
      <xdr:colOff>231913</xdr:colOff>
      <xdr:row>31</xdr:row>
      <xdr:rowOff>24848</xdr:rowOff>
    </xdr:to>
    <xdr:sp macro="" textlink="">
      <xdr:nvSpPr>
        <xdr:cNvPr id="2" name="חץ למטה 1"/>
        <xdr:cNvSpPr/>
      </xdr:nvSpPr>
      <xdr:spPr>
        <a:xfrm>
          <a:off x="10034173369" y="4017065"/>
          <a:ext cx="165652" cy="2170044"/>
        </a:xfrm>
        <a:prstGeom prst="downArrow">
          <a:avLst/>
        </a:prstGeom>
        <a:solidFill>
          <a:srgbClr val="0000FF"/>
        </a:solidFill>
        <a:ln>
          <a:solidFill>
            <a:srgbClr val="66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93593</xdr:colOff>
      <xdr:row>0</xdr:row>
      <xdr:rowOff>186359</xdr:rowOff>
    </xdr:from>
    <xdr:to>
      <xdr:col>7</xdr:col>
      <xdr:colOff>1657764</xdr:colOff>
      <xdr:row>10</xdr:row>
      <xdr:rowOff>54666</xdr:rowOff>
    </xdr:to>
    <xdr:pic>
      <xdr:nvPicPr>
        <xdr:cNvPr id="2" name="Picture 58" descr="MC900410913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7907584" y="186359"/>
          <a:ext cx="3088171" cy="3098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588066</xdr:colOff>
      <xdr:row>12</xdr:row>
      <xdr:rowOff>149086</xdr:rowOff>
    </xdr:from>
    <xdr:to>
      <xdr:col>3</xdr:col>
      <xdr:colOff>902805</xdr:colOff>
      <xdr:row>14</xdr:row>
      <xdr:rowOff>240195</xdr:rowOff>
    </xdr:to>
    <xdr:sp macro="" textlink="">
      <xdr:nvSpPr>
        <xdr:cNvPr id="3" name="חץ למטה 2"/>
        <xdr:cNvSpPr/>
      </xdr:nvSpPr>
      <xdr:spPr>
        <a:xfrm>
          <a:off x="10043880587" y="4058477"/>
          <a:ext cx="314739" cy="1101588"/>
        </a:xfrm>
        <a:prstGeom prst="downArrow">
          <a:avLst/>
        </a:prstGeom>
        <a:ln>
          <a:solidFill>
            <a:srgbClr val="00CCFF"/>
          </a:solidFill>
        </a:ln>
        <a:scene3d>
          <a:camera prst="orthographicFront">
            <a:rot lat="0" lon="60000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>
    <xdr:from>
      <xdr:col>0</xdr:col>
      <xdr:colOff>1830457</xdr:colOff>
      <xdr:row>13</xdr:row>
      <xdr:rowOff>165652</xdr:rowOff>
    </xdr:from>
    <xdr:to>
      <xdr:col>1</xdr:col>
      <xdr:colOff>107674</xdr:colOff>
      <xdr:row>13</xdr:row>
      <xdr:rowOff>604631</xdr:rowOff>
    </xdr:to>
    <xdr:sp macro="" textlink="">
      <xdr:nvSpPr>
        <xdr:cNvPr id="4" name="חץ למטה 3"/>
        <xdr:cNvSpPr/>
      </xdr:nvSpPr>
      <xdr:spPr>
        <a:xfrm>
          <a:off x="10046696674" y="4381500"/>
          <a:ext cx="356152" cy="438979"/>
        </a:xfrm>
        <a:prstGeom prst="downArrow">
          <a:avLst>
            <a:gd name="adj1" fmla="val 50000"/>
            <a:gd name="adj2" fmla="val 37179"/>
          </a:avLst>
        </a:prstGeom>
        <a:solidFill>
          <a:srgbClr val="0000FF"/>
        </a:solidFill>
        <a:ln>
          <a:solidFill>
            <a:srgbClr val="66FFFF"/>
          </a:solidFill>
        </a:ln>
        <a:scene3d>
          <a:camera prst="orthographicFront">
            <a:rot lat="0" lon="60000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>
    <xdr:from>
      <xdr:col>1</xdr:col>
      <xdr:colOff>99391</xdr:colOff>
      <xdr:row>12</xdr:row>
      <xdr:rowOff>339586</xdr:rowOff>
    </xdr:from>
    <xdr:to>
      <xdr:col>2</xdr:col>
      <xdr:colOff>33131</xdr:colOff>
      <xdr:row>14</xdr:row>
      <xdr:rowOff>41413</xdr:rowOff>
    </xdr:to>
    <xdr:sp macro="" textlink="">
      <xdr:nvSpPr>
        <xdr:cNvPr id="5" name="אליפסה 4"/>
        <xdr:cNvSpPr/>
      </xdr:nvSpPr>
      <xdr:spPr>
        <a:xfrm>
          <a:off x="10045230652" y="4174434"/>
          <a:ext cx="1789044" cy="712305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1\AppData\Roaming\Microsoft\Excel\&#1490;&#1513;&#1501;-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רשים+ממוצע שנתי"/>
      <sheetName val="גשם שנתי"/>
      <sheetName val="סיכום שנתי"/>
      <sheetName val="סיכום רב שנתי"/>
      <sheetName val="גשם  לאתר"/>
    </sheetNames>
    <sheetDataSet>
      <sheetData sheetId="0" refreshError="1"/>
      <sheetData sheetId="1" refreshError="1"/>
      <sheetData sheetId="2">
        <row r="33">
          <cell r="B33">
            <v>3.5</v>
          </cell>
          <cell r="C33">
            <v>41.5</v>
          </cell>
          <cell r="D33">
            <v>26.5</v>
          </cell>
          <cell r="E33">
            <v>134.5</v>
          </cell>
          <cell r="F33">
            <v>50</v>
          </cell>
          <cell r="G33">
            <v>262.5</v>
          </cell>
          <cell r="H33">
            <v>70</v>
          </cell>
          <cell r="I33">
            <v>11.5</v>
          </cell>
          <cell r="J33">
            <v>0</v>
          </cell>
          <cell r="K33">
            <v>0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50" name="טבלה50" displayName="טבלה50" ref="M1:M47" totalsRowCount="1" headerRowDxfId="6" dataDxfId="4" totalsRowDxfId="2" headerRowBorderDxfId="5" tableBorderDxfId="3" totalsRowBorderDxfId="1">
  <autoFilter ref="M1:M46"/>
  <tableColumns count="1">
    <tableColumn id="1" name="מ&quot;מ בשנה" totalsRowFunction="custom" totalsRowDxfId="0">
      <calculatedColumnFormula>SUM(C2:L2)</calculatedColumnFormula>
      <totalsRowFormula>SUM(C47:L47)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"/>
  <sheetViews>
    <sheetView rightToLeft="1" topLeftCell="H10" zoomScale="115" zoomScaleNormal="115" workbookViewId="0">
      <selection activeCell="AF27" sqref="AF27"/>
    </sheetView>
  </sheetViews>
  <sheetFormatPr defaultRowHeight="12.75"/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R60"/>
  <sheetViews>
    <sheetView rightToLeft="1" zoomScale="130" zoomScaleNormal="130" workbookViewId="0">
      <pane ySplit="1" topLeftCell="A35" activePane="bottomLeft" state="frozen"/>
      <selection activeCell="D1" sqref="D1"/>
      <selection pane="bottomLeft" activeCell="F56" sqref="F56"/>
    </sheetView>
  </sheetViews>
  <sheetFormatPr defaultRowHeight="12.75"/>
  <cols>
    <col min="1" max="1" width="3.85546875" style="82" customWidth="1"/>
    <col min="2" max="2" width="11.28515625" style="38" customWidth="1"/>
    <col min="3" max="3" width="9.5703125" style="15" customWidth="1"/>
    <col min="4" max="4" width="8.28515625" style="15" customWidth="1"/>
    <col min="5" max="5" width="10.42578125" style="15" customWidth="1"/>
    <col min="6" max="6" width="11.28515625" style="15" customWidth="1"/>
    <col min="7" max="7" width="11.42578125" style="15" customWidth="1"/>
    <col min="8" max="8" width="9.140625" style="15" customWidth="1"/>
    <col min="9" max="9" width="9.42578125" style="15" customWidth="1"/>
    <col min="10" max="10" width="9.140625" style="15"/>
    <col min="11" max="11" width="8.28515625" style="15" customWidth="1"/>
    <col min="12" max="12" width="9.140625" style="15" customWidth="1"/>
    <col min="13" max="13" width="14.5703125" style="15" customWidth="1"/>
    <col min="14" max="14" width="7.140625" style="84" customWidth="1"/>
    <col min="15" max="16" width="9.140625" style="15"/>
    <col min="17" max="17" width="14.85546875" style="15" customWidth="1"/>
    <col min="18" max="23" width="9.140625" style="15"/>
    <col min="24" max="25" width="10.140625" style="15" customWidth="1"/>
    <col min="26" max="16384" width="9.140625" style="15"/>
  </cols>
  <sheetData>
    <row r="1" spans="1:17" s="27" customFormat="1" ht="19.5" thickBot="1">
      <c r="A1" s="21"/>
      <c r="B1" s="22" t="s">
        <v>20</v>
      </c>
      <c r="C1" s="23" t="s">
        <v>10</v>
      </c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4" t="s">
        <v>9</v>
      </c>
      <c r="M1" s="25" t="s">
        <v>76</v>
      </c>
      <c r="N1" s="26"/>
    </row>
    <row r="2" spans="1:17">
      <c r="A2" s="28">
        <v>1</v>
      </c>
      <c r="B2" s="29" t="s">
        <v>22</v>
      </c>
      <c r="C2" s="30">
        <v>0</v>
      </c>
      <c r="D2" s="31">
        <v>25</v>
      </c>
      <c r="E2" s="31">
        <v>48</v>
      </c>
      <c r="F2" s="31">
        <v>91</v>
      </c>
      <c r="G2" s="31">
        <v>114</v>
      </c>
      <c r="H2" s="31">
        <v>213</v>
      </c>
      <c r="I2" s="31">
        <v>44</v>
      </c>
      <c r="J2" s="31">
        <v>128</v>
      </c>
      <c r="K2" s="31">
        <v>0</v>
      </c>
      <c r="L2" s="32">
        <v>0</v>
      </c>
      <c r="M2" s="33">
        <f t="shared" ref="M2:M20" si="0">SUM(C2:L2)</f>
        <v>663</v>
      </c>
      <c r="N2" s="164" t="s">
        <v>75</v>
      </c>
    </row>
    <row r="3" spans="1:17">
      <c r="A3" s="28">
        <v>2</v>
      </c>
      <c r="B3" s="34" t="s">
        <v>23</v>
      </c>
      <c r="C3" s="35">
        <v>0</v>
      </c>
      <c r="D3" s="36">
        <v>23</v>
      </c>
      <c r="E3" s="36">
        <v>45</v>
      </c>
      <c r="F3" s="36">
        <v>88</v>
      </c>
      <c r="G3" s="36">
        <v>113</v>
      </c>
      <c r="H3" s="36">
        <v>211</v>
      </c>
      <c r="I3" s="36">
        <v>43</v>
      </c>
      <c r="J3" s="36">
        <v>126</v>
      </c>
      <c r="K3" s="36">
        <v>0</v>
      </c>
      <c r="L3" s="37">
        <v>0</v>
      </c>
      <c r="M3" s="33">
        <f t="shared" si="0"/>
        <v>649</v>
      </c>
      <c r="N3" s="165"/>
      <c r="O3" s="38"/>
    </row>
    <row r="4" spans="1:17">
      <c r="A4" s="28">
        <v>3</v>
      </c>
      <c r="B4" s="34" t="s">
        <v>24</v>
      </c>
      <c r="C4" s="35">
        <v>0</v>
      </c>
      <c r="D4" s="36">
        <v>4</v>
      </c>
      <c r="E4" s="36">
        <v>27</v>
      </c>
      <c r="F4" s="36">
        <v>71</v>
      </c>
      <c r="G4" s="36">
        <v>170</v>
      </c>
      <c r="H4" s="36">
        <v>15</v>
      </c>
      <c r="I4" s="36">
        <v>98</v>
      </c>
      <c r="J4" s="36">
        <v>24</v>
      </c>
      <c r="K4" s="36">
        <v>0</v>
      </c>
      <c r="L4" s="37">
        <v>0</v>
      </c>
      <c r="M4" s="33">
        <f t="shared" si="0"/>
        <v>409</v>
      </c>
      <c r="N4" s="165"/>
    </row>
    <row r="5" spans="1:17">
      <c r="A5" s="28">
        <v>4</v>
      </c>
      <c r="B5" s="34" t="s">
        <v>25</v>
      </c>
      <c r="C5" s="35">
        <v>0</v>
      </c>
      <c r="D5" s="36">
        <v>0</v>
      </c>
      <c r="E5" s="36">
        <v>100</v>
      </c>
      <c r="F5" s="36">
        <v>50</v>
      </c>
      <c r="G5" s="36">
        <v>270</v>
      </c>
      <c r="H5" s="36">
        <v>55</v>
      </c>
      <c r="I5" s="36">
        <v>98</v>
      </c>
      <c r="J5" s="36">
        <v>64</v>
      </c>
      <c r="K5" s="36">
        <v>0</v>
      </c>
      <c r="L5" s="37">
        <v>0</v>
      </c>
      <c r="M5" s="33">
        <f t="shared" si="0"/>
        <v>637</v>
      </c>
      <c r="N5" s="165"/>
    </row>
    <row r="6" spans="1:17">
      <c r="A6" s="28">
        <v>5</v>
      </c>
      <c r="B6" s="34" t="s">
        <v>26</v>
      </c>
      <c r="C6" s="35">
        <v>0</v>
      </c>
      <c r="D6" s="36">
        <v>0</v>
      </c>
      <c r="E6" s="36">
        <v>52</v>
      </c>
      <c r="F6" s="39">
        <v>201</v>
      </c>
      <c r="G6" s="36">
        <v>81</v>
      </c>
      <c r="H6" s="36">
        <v>164</v>
      </c>
      <c r="I6" s="36">
        <v>45</v>
      </c>
      <c r="J6" s="36">
        <v>5</v>
      </c>
      <c r="K6" s="36">
        <v>0</v>
      </c>
      <c r="L6" s="37">
        <v>0</v>
      </c>
      <c r="M6" s="33">
        <f t="shared" si="0"/>
        <v>548</v>
      </c>
      <c r="N6" s="165"/>
    </row>
    <row r="7" spans="1:17">
      <c r="A7" s="28">
        <v>6</v>
      </c>
      <c r="B7" s="34" t="s">
        <v>27</v>
      </c>
      <c r="C7" s="35">
        <v>0</v>
      </c>
      <c r="D7" s="36">
        <v>10</v>
      </c>
      <c r="E7" s="36">
        <v>34</v>
      </c>
      <c r="F7" s="36">
        <v>159</v>
      </c>
      <c r="G7" s="36">
        <v>80</v>
      </c>
      <c r="H7" s="36">
        <v>123</v>
      </c>
      <c r="I7" s="36">
        <v>91</v>
      </c>
      <c r="J7" s="36">
        <v>31</v>
      </c>
      <c r="K7" s="36">
        <v>0</v>
      </c>
      <c r="L7" s="37">
        <v>0</v>
      </c>
      <c r="M7" s="33">
        <f t="shared" si="0"/>
        <v>528</v>
      </c>
      <c r="N7" s="165"/>
    </row>
    <row r="8" spans="1:17">
      <c r="A8" s="28">
        <v>7</v>
      </c>
      <c r="B8" s="34" t="s">
        <v>28</v>
      </c>
      <c r="C8" s="35">
        <v>0</v>
      </c>
      <c r="D8" s="36">
        <v>45</v>
      </c>
      <c r="E8" s="36">
        <v>218</v>
      </c>
      <c r="F8" s="36">
        <v>96</v>
      </c>
      <c r="G8" s="36">
        <v>103</v>
      </c>
      <c r="H8" s="36">
        <v>28</v>
      </c>
      <c r="I8" s="36">
        <v>104</v>
      </c>
      <c r="J8" s="36">
        <v>96</v>
      </c>
      <c r="K8" s="40">
        <v>0</v>
      </c>
      <c r="L8" s="41">
        <v>0</v>
      </c>
      <c r="M8" s="33">
        <f t="shared" si="0"/>
        <v>690</v>
      </c>
      <c r="N8" s="165"/>
    </row>
    <row r="9" spans="1:17">
      <c r="A9" s="28">
        <v>8</v>
      </c>
      <c r="B9" s="34" t="s">
        <v>29</v>
      </c>
      <c r="C9" s="35">
        <v>0</v>
      </c>
      <c r="D9" s="36">
        <v>55</v>
      </c>
      <c r="E9" s="36">
        <v>0</v>
      </c>
      <c r="F9" s="39">
        <v>232</v>
      </c>
      <c r="G9" s="36">
        <v>140</v>
      </c>
      <c r="H9" s="36">
        <v>60</v>
      </c>
      <c r="I9" s="36">
        <v>94</v>
      </c>
      <c r="J9" s="36">
        <v>15</v>
      </c>
      <c r="K9" s="40">
        <v>0</v>
      </c>
      <c r="L9" s="41">
        <v>0</v>
      </c>
      <c r="M9" s="33">
        <f t="shared" si="0"/>
        <v>596</v>
      </c>
      <c r="N9" s="165"/>
    </row>
    <row r="10" spans="1:17" ht="13.5" thickBot="1">
      <c r="A10" s="28">
        <v>9</v>
      </c>
      <c r="B10" s="34" t="s">
        <v>30</v>
      </c>
      <c r="C10" s="42">
        <v>0</v>
      </c>
      <c r="D10" s="43">
        <v>42</v>
      </c>
      <c r="E10" s="43">
        <v>15</v>
      </c>
      <c r="F10" s="43">
        <v>110</v>
      </c>
      <c r="G10" s="43">
        <v>59</v>
      </c>
      <c r="H10" s="43">
        <v>64</v>
      </c>
      <c r="I10" s="43">
        <v>61</v>
      </c>
      <c r="J10" s="43">
        <v>15</v>
      </c>
      <c r="K10" s="44">
        <v>0</v>
      </c>
      <c r="L10" s="45">
        <v>0</v>
      </c>
      <c r="M10" s="33">
        <f t="shared" si="0"/>
        <v>366</v>
      </c>
      <c r="N10" s="165"/>
    </row>
    <row r="11" spans="1:17" ht="14.25" thickTop="1" thickBot="1">
      <c r="A11" s="46">
        <v>10</v>
      </c>
      <c r="B11" s="34" t="s">
        <v>31</v>
      </c>
      <c r="C11" s="47">
        <v>0</v>
      </c>
      <c r="D11" s="48">
        <v>48</v>
      </c>
      <c r="E11" s="48">
        <v>75</v>
      </c>
      <c r="F11" s="147">
        <v>253</v>
      </c>
      <c r="G11" s="47">
        <v>163</v>
      </c>
      <c r="H11" s="48">
        <v>120</v>
      </c>
      <c r="I11" s="48">
        <v>87</v>
      </c>
      <c r="J11" s="48">
        <v>45</v>
      </c>
      <c r="K11" s="49">
        <v>0</v>
      </c>
      <c r="L11" s="50">
        <v>0</v>
      </c>
      <c r="M11" s="51">
        <f t="shared" si="0"/>
        <v>791</v>
      </c>
      <c r="N11" s="165"/>
    </row>
    <row r="12" spans="1:17" ht="14.25">
      <c r="A12" s="52">
        <v>11</v>
      </c>
      <c r="B12" s="53" t="s">
        <v>32</v>
      </c>
      <c r="C12" s="30">
        <v>0</v>
      </c>
      <c r="D12" s="31">
        <v>26</v>
      </c>
      <c r="E12" s="31">
        <v>4</v>
      </c>
      <c r="F12" s="36">
        <v>153</v>
      </c>
      <c r="G12" s="31">
        <v>215</v>
      </c>
      <c r="H12" s="31">
        <v>113</v>
      </c>
      <c r="I12" s="31">
        <v>75</v>
      </c>
      <c r="J12" s="31">
        <v>14</v>
      </c>
      <c r="K12" s="54">
        <v>0</v>
      </c>
      <c r="L12" s="55">
        <v>0</v>
      </c>
      <c r="M12" s="56">
        <f t="shared" si="0"/>
        <v>600</v>
      </c>
      <c r="N12" s="165"/>
      <c r="Q12" s="57"/>
    </row>
    <row r="13" spans="1:17">
      <c r="A13" s="28">
        <v>12</v>
      </c>
      <c r="B13" s="34" t="s">
        <v>33</v>
      </c>
      <c r="C13" s="35">
        <v>0</v>
      </c>
      <c r="D13" s="36">
        <v>25</v>
      </c>
      <c r="E13" s="36">
        <v>91</v>
      </c>
      <c r="F13" s="36">
        <v>38</v>
      </c>
      <c r="G13" s="36">
        <v>49</v>
      </c>
      <c r="H13" s="36">
        <v>99</v>
      </c>
      <c r="I13" s="36">
        <v>85</v>
      </c>
      <c r="J13" s="36">
        <v>9</v>
      </c>
      <c r="K13" s="40">
        <v>5</v>
      </c>
      <c r="L13" s="41">
        <v>0</v>
      </c>
      <c r="M13" s="33">
        <f t="shared" si="0"/>
        <v>401</v>
      </c>
      <c r="N13" s="165"/>
    </row>
    <row r="14" spans="1:17">
      <c r="A14" s="28">
        <v>13</v>
      </c>
      <c r="B14" s="34" t="s">
        <v>34</v>
      </c>
      <c r="C14" s="58">
        <v>0</v>
      </c>
      <c r="D14" s="59">
        <v>0</v>
      </c>
      <c r="E14" s="59">
        <v>102</v>
      </c>
      <c r="F14" s="59">
        <v>143</v>
      </c>
      <c r="G14" s="59">
        <v>154</v>
      </c>
      <c r="H14" s="59">
        <v>145</v>
      </c>
      <c r="I14" s="59">
        <v>91</v>
      </c>
      <c r="J14" s="59">
        <v>12</v>
      </c>
      <c r="K14" s="59">
        <v>16</v>
      </c>
      <c r="L14" s="41">
        <v>0</v>
      </c>
      <c r="M14" s="33">
        <f t="shared" si="0"/>
        <v>663</v>
      </c>
      <c r="N14" s="165"/>
    </row>
    <row r="15" spans="1:17">
      <c r="A15" s="28">
        <v>14</v>
      </c>
      <c r="B15" s="34" t="s">
        <v>35</v>
      </c>
      <c r="C15" s="58">
        <v>0</v>
      </c>
      <c r="D15" s="59">
        <v>3</v>
      </c>
      <c r="E15" s="59">
        <v>128</v>
      </c>
      <c r="F15" s="59">
        <v>27</v>
      </c>
      <c r="G15" s="59">
        <v>104</v>
      </c>
      <c r="H15" s="59">
        <v>49</v>
      </c>
      <c r="I15" s="59">
        <v>106</v>
      </c>
      <c r="J15" s="59">
        <v>66</v>
      </c>
      <c r="K15" s="59">
        <v>0</v>
      </c>
      <c r="L15" s="41">
        <v>0</v>
      </c>
      <c r="M15" s="33">
        <f t="shared" si="0"/>
        <v>483</v>
      </c>
      <c r="N15" s="165"/>
    </row>
    <row r="16" spans="1:17">
      <c r="A16" s="28">
        <v>15</v>
      </c>
      <c r="B16" s="34" t="s">
        <v>36</v>
      </c>
      <c r="C16" s="58">
        <v>0</v>
      </c>
      <c r="D16" s="59">
        <v>28</v>
      </c>
      <c r="E16" s="59">
        <v>38</v>
      </c>
      <c r="F16" s="59">
        <v>104</v>
      </c>
      <c r="G16" s="59">
        <v>62</v>
      </c>
      <c r="H16" s="59">
        <v>193</v>
      </c>
      <c r="I16" s="59">
        <v>8</v>
      </c>
      <c r="J16" s="59">
        <v>48</v>
      </c>
      <c r="K16" s="59">
        <v>0</v>
      </c>
      <c r="L16" s="41">
        <v>0</v>
      </c>
      <c r="M16" s="33">
        <f t="shared" si="0"/>
        <v>481</v>
      </c>
      <c r="N16" s="165"/>
      <c r="Q16" s="15" t="s">
        <v>58</v>
      </c>
    </row>
    <row r="17" spans="1:14">
      <c r="A17" s="28">
        <v>16</v>
      </c>
      <c r="B17" s="34" t="s">
        <v>37</v>
      </c>
      <c r="C17" s="58">
        <v>0</v>
      </c>
      <c r="D17" s="59">
        <v>59</v>
      </c>
      <c r="E17" s="59">
        <v>181</v>
      </c>
      <c r="F17" s="59">
        <v>130</v>
      </c>
      <c r="G17" s="59">
        <v>89</v>
      </c>
      <c r="H17" s="59">
        <v>52</v>
      </c>
      <c r="I17" s="59">
        <v>112</v>
      </c>
      <c r="J17" s="59">
        <v>10</v>
      </c>
      <c r="K17" s="59">
        <v>0</v>
      </c>
      <c r="L17" s="41">
        <v>0</v>
      </c>
      <c r="M17" s="33">
        <f t="shared" si="0"/>
        <v>633</v>
      </c>
      <c r="N17" s="165"/>
    </row>
    <row r="18" spans="1:14">
      <c r="A18" s="28">
        <v>17</v>
      </c>
      <c r="B18" s="34" t="s">
        <v>38</v>
      </c>
      <c r="C18" s="58">
        <v>0</v>
      </c>
      <c r="D18" s="59">
        <v>38</v>
      </c>
      <c r="E18" s="59">
        <v>25</v>
      </c>
      <c r="F18" s="59">
        <v>210</v>
      </c>
      <c r="G18" s="59">
        <v>136</v>
      </c>
      <c r="H18" s="59">
        <v>188</v>
      </c>
      <c r="I18" s="59">
        <v>75</v>
      </c>
      <c r="J18" s="59">
        <v>10</v>
      </c>
      <c r="K18" s="59">
        <v>0</v>
      </c>
      <c r="L18" s="41">
        <v>0</v>
      </c>
      <c r="M18" s="33">
        <f t="shared" si="0"/>
        <v>682</v>
      </c>
      <c r="N18" s="165"/>
    </row>
    <row r="19" spans="1:14">
      <c r="A19" s="28">
        <v>18</v>
      </c>
      <c r="B19" s="34" t="s">
        <v>39</v>
      </c>
      <c r="C19" s="58">
        <v>0</v>
      </c>
      <c r="D19" s="59">
        <v>13</v>
      </c>
      <c r="E19" s="59">
        <v>61</v>
      </c>
      <c r="F19" s="59">
        <v>164</v>
      </c>
      <c r="G19" s="59">
        <v>54</v>
      </c>
      <c r="H19" s="59">
        <v>39</v>
      </c>
      <c r="I19" s="59">
        <v>101</v>
      </c>
      <c r="J19" s="59">
        <v>0</v>
      </c>
      <c r="K19" s="59">
        <v>6</v>
      </c>
      <c r="L19" s="41">
        <v>0</v>
      </c>
      <c r="M19" s="33">
        <f t="shared" si="0"/>
        <v>438</v>
      </c>
      <c r="N19" s="165"/>
    </row>
    <row r="20" spans="1:14">
      <c r="A20" s="28">
        <v>19</v>
      </c>
      <c r="B20" s="34" t="s">
        <v>40</v>
      </c>
      <c r="C20" s="58">
        <v>0</v>
      </c>
      <c r="D20" s="59">
        <v>30</v>
      </c>
      <c r="E20" s="59">
        <v>113</v>
      </c>
      <c r="F20" s="59">
        <v>71</v>
      </c>
      <c r="G20" s="59">
        <v>182</v>
      </c>
      <c r="H20" s="59">
        <v>90</v>
      </c>
      <c r="I20" s="59">
        <v>86</v>
      </c>
      <c r="J20" s="59">
        <v>40</v>
      </c>
      <c r="K20" s="59">
        <v>0</v>
      </c>
      <c r="L20" s="41">
        <v>0</v>
      </c>
      <c r="M20" s="33">
        <f t="shared" si="0"/>
        <v>612</v>
      </c>
      <c r="N20" s="165"/>
    </row>
    <row r="21" spans="1:14" ht="13.5" thickBot="1">
      <c r="A21" s="46">
        <v>20</v>
      </c>
      <c r="B21" s="34" t="s">
        <v>12</v>
      </c>
      <c r="C21" s="60">
        <v>0</v>
      </c>
      <c r="D21" s="61">
        <v>8</v>
      </c>
      <c r="E21" s="61">
        <v>11</v>
      </c>
      <c r="F21" s="64">
        <v>35</v>
      </c>
      <c r="G21" s="61">
        <v>179</v>
      </c>
      <c r="H21" s="64">
        <v>56</v>
      </c>
      <c r="I21" s="61">
        <v>107</v>
      </c>
      <c r="J21" s="61">
        <v>22</v>
      </c>
      <c r="K21" s="61">
        <v>3</v>
      </c>
      <c r="L21" s="50">
        <v>0</v>
      </c>
      <c r="M21" s="33">
        <f>SUM(C21:L21)</f>
        <v>421</v>
      </c>
      <c r="N21" s="165"/>
    </row>
    <row r="22" spans="1:14" ht="16.5" thickTop="1" thickBot="1">
      <c r="A22" s="52">
        <v>21</v>
      </c>
      <c r="B22" s="53" t="s">
        <v>13</v>
      </c>
      <c r="C22" s="62">
        <v>0</v>
      </c>
      <c r="D22" s="63">
        <v>5</v>
      </c>
      <c r="E22" s="55">
        <v>174</v>
      </c>
      <c r="F22" s="141">
        <v>316</v>
      </c>
      <c r="G22" s="139">
        <v>216</v>
      </c>
      <c r="H22" s="142">
        <v>301</v>
      </c>
      <c r="I22" s="138">
        <v>37</v>
      </c>
      <c r="J22" s="63">
        <v>2</v>
      </c>
      <c r="K22" s="63">
        <v>0</v>
      </c>
      <c r="L22" s="143">
        <v>9</v>
      </c>
      <c r="M22" s="145">
        <f t="shared" ref="M22:M31" si="1">SUM(C22:L22)</f>
        <v>1060</v>
      </c>
      <c r="N22" s="166"/>
    </row>
    <row r="23" spans="1:14" ht="14.25" thickTop="1" thickBot="1">
      <c r="A23" s="28">
        <v>22</v>
      </c>
      <c r="B23" s="34" t="s">
        <v>14</v>
      </c>
      <c r="C23" s="58">
        <v>0</v>
      </c>
      <c r="D23" s="59">
        <v>0</v>
      </c>
      <c r="E23" s="132">
        <v>104</v>
      </c>
      <c r="F23" s="133">
        <v>261</v>
      </c>
      <c r="G23" s="131">
        <v>86</v>
      </c>
      <c r="H23" s="130">
        <v>83</v>
      </c>
      <c r="I23" s="59">
        <v>35</v>
      </c>
      <c r="J23" s="59">
        <v>0</v>
      </c>
      <c r="K23" s="59">
        <v>0</v>
      </c>
      <c r="L23" s="41">
        <v>0</v>
      </c>
      <c r="M23" s="144">
        <f t="shared" si="1"/>
        <v>569</v>
      </c>
      <c r="N23" s="165"/>
    </row>
    <row r="24" spans="1:14" ht="13.5" thickTop="1">
      <c r="A24" s="28">
        <v>23</v>
      </c>
      <c r="B24" s="34" t="s">
        <v>15</v>
      </c>
      <c r="C24" s="58">
        <v>0</v>
      </c>
      <c r="D24" s="59">
        <v>14</v>
      </c>
      <c r="E24" s="59">
        <v>37.1</v>
      </c>
      <c r="F24" s="130">
        <v>11.8</v>
      </c>
      <c r="G24" s="59">
        <v>126.9</v>
      </c>
      <c r="H24" s="59">
        <v>106.6</v>
      </c>
      <c r="I24" s="59">
        <v>74.599999999999994</v>
      </c>
      <c r="J24" s="59">
        <v>5.3</v>
      </c>
      <c r="K24" s="59">
        <v>0</v>
      </c>
      <c r="L24" s="41">
        <v>0</v>
      </c>
      <c r="M24" s="33">
        <f t="shared" si="1"/>
        <v>376.3</v>
      </c>
      <c r="N24" s="165"/>
    </row>
    <row r="25" spans="1:14">
      <c r="A25" s="28">
        <v>24</v>
      </c>
      <c r="B25" s="34" t="s">
        <v>16</v>
      </c>
      <c r="C25" s="58">
        <v>0</v>
      </c>
      <c r="D25" s="59">
        <v>16.5</v>
      </c>
      <c r="E25" s="59">
        <v>235.2</v>
      </c>
      <c r="F25" s="59">
        <v>174.8</v>
      </c>
      <c r="G25" s="59">
        <v>60</v>
      </c>
      <c r="H25" s="59">
        <v>117.2</v>
      </c>
      <c r="I25" s="59">
        <v>28.3</v>
      </c>
      <c r="J25" s="59">
        <v>38.5</v>
      </c>
      <c r="K25" s="59">
        <v>5</v>
      </c>
      <c r="L25" s="41">
        <v>0</v>
      </c>
      <c r="M25" s="33">
        <f t="shared" si="1"/>
        <v>675.5</v>
      </c>
      <c r="N25" s="165"/>
    </row>
    <row r="26" spans="1:14">
      <c r="A26" s="28">
        <v>25</v>
      </c>
      <c r="B26" s="34" t="s">
        <v>17</v>
      </c>
      <c r="C26" s="58">
        <v>0</v>
      </c>
      <c r="D26" s="59">
        <v>2.5</v>
      </c>
      <c r="E26" s="59">
        <v>76.8</v>
      </c>
      <c r="F26" s="59">
        <v>39.200000000000003</v>
      </c>
      <c r="G26" s="59">
        <v>160.30000000000001</v>
      </c>
      <c r="H26" s="59">
        <v>61.1</v>
      </c>
      <c r="I26" s="59">
        <v>151</v>
      </c>
      <c r="J26" s="59">
        <v>15.3</v>
      </c>
      <c r="K26" s="59">
        <v>0</v>
      </c>
      <c r="L26" s="41">
        <v>0</v>
      </c>
      <c r="M26" s="33">
        <f t="shared" si="1"/>
        <v>506.20000000000005</v>
      </c>
      <c r="N26" s="165"/>
    </row>
    <row r="27" spans="1:14">
      <c r="A27" s="28">
        <v>26</v>
      </c>
      <c r="B27" s="34" t="s">
        <v>18</v>
      </c>
      <c r="C27" s="58">
        <v>0</v>
      </c>
      <c r="D27" s="59">
        <v>69.2</v>
      </c>
      <c r="E27" s="59">
        <v>19.399999999999999</v>
      </c>
      <c r="F27" s="59">
        <v>111.7</v>
      </c>
      <c r="G27" s="59">
        <v>82.6</v>
      </c>
      <c r="H27" s="59">
        <v>176.9</v>
      </c>
      <c r="I27" s="59">
        <v>99</v>
      </c>
      <c r="J27" s="59">
        <v>19.2</v>
      </c>
      <c r="K27" s="59">
        <v>0.6</v>
      </c>
      <c r="L27" s="41">
        <v>0</v>
      </c>
      <c r="M27" s="33">
        <f t="shared" si="1"/>
        <v>578.6</v>
      </c>
      <c r="N27" s="165"/>
    </row>
    <row r="28" spans="1:14">
      <c r="A28" s="28">
        <v>27</v>
      </c>
      <c r="B28" s="34" t="s">
        <v>19</v>
      </c>
      <c r="C28" s="58">
        <v>0</v>
      </c>
      <c r="D28" s="59">
        <v>7.5</v>
      </c>
      <c r="E28" s="59">
        <v>73</v>
      </c>
      <c r="F28" s="59">
        <v>160.1</v>
      </c>
      <c r="G28" s="59">
        <v>162.4</v>
      </c>
      <c r="H28" s="59">
        <v>72.2</v>
      </c>
      <c r="I28" s="59">
        <v>109.6</v>
      </c>
      <c r="J28" s="59">
        <v>35.4</v>
      </c>
      <c r="K28" s="59">
        <v>22.3</v>
      </c>
      <c r="L28" s="41">
        <v>0</v>
      </c>
      <c r="M28" s="33">
        <f t="shared" si="1"/>
        <v>642.49999999999989</v>
      </c>
      <c r="N28" s="165"/>
    </row>
    <row r="29" spans="1:14" ht="13.5" thickBot="1">
      <c r="A29" s="28">
        <v>28</v>
      </c>
      <c r="B29" s="34" t="s">
        <v>11</v>
      </c>
      <c r="C29" s="58">
        <v>0</v>
      </c>
      <c r="D29" s="59">
        <v>0</v>
      </c>
      <c r="E29" s="59">
        <v>10</v>
      </c>
      <c r="F29" s="59">
        <v>152.30000000000001</v>
      </c>
      <c r="G29" s="64">
        <v>96.9</v>
      </c>
      <c r="H29" s="59">
        <v>43.3</v>
      </c>
      <c r="I29" s="59">
        <v>43.7</v>
      </c>
      <c r="J29" s="59">
        <v>20.8</v>
      </c>
      <c r="K29" s="59">
        <v>0</v>
      </c>
      <c r="L29" s="41">
        <v>0</v>
      </c>
      <c r="M29" s="33">
        <f t="shared" si="1"/>
        <v>367.00000000000006</v>
      </c>
      <c r="N29" s="165"/>
    </row>
    <row r="30" spans="1:14" ht="14.25" thickTop="1" thickBot="1">
      <c r="A30" s="28">
        <v>29</v>
      </c>
      <c r="B30" s="34" t="s">
        <v>43</v>
      </c>
      <c r="C30" s="65">
        <v>0</v>
      </c>
      <c r="D30" s="64">
        <v>0</v>
      </c>
      <c r="E30" s="64">
        <v>12.2</v>
      </c>
      <c r="F30" s="45">
        <v>54.4</v>
      </c>
      <c r="G30" s="140">
        <v>316.8</v>
      </c>
      <c r="H30" s="131">
        <v>63.8</v>
      </c>
      <c r="I30" s="64">
        <v>63.7</v>
      </c>
      <c r="J30" s="64">
        <v>2.5</v>
      </c>
      <c r="K30" s="64">
        <v>0</v>
      </c>
      <c r="L30" s="45">
        <v>0</v>
      </c>
      <c r="M30" s="33">
        <f t="shared" si="1"/>
        <v>513.4</v>
      </c>
      <c r="N30" s="165"/>
    </row>
    <row r="31" spans="1:14" ht="14.25" thickTop="1" thickBot="1">
      <c r="A31" s="46">
        <v>30</v>
      </c>
      <c r="B31" s="34" t="s">
        <v>45</v>
      </c>
      <c r="C31" s="60">
        <v>7.9</v>
      </c>
      <c r="D31" s="61">
        <v>81</v>
      </c>
      <c r="E31" s="61">
        <v>32.6</v>
      </c>
      <c r="F31" s="61">
        <v>106.9</v>
      </c>
      <c r="G31" s="137">
        <v>86.7</v>
      </c>
      <c r="H31" s="61">
        <v>93.6</v>
      </c>
      <c r="I31" s="61">
        <v>11</v>
      </c>
      <c r="J31" s="61">
        <v>0</v>
      </c>
      <c r="K31" s="61">
        <v>31</v>
      </c>
      <c r="L31" s="50">
        <v>0</v>
      </c>
      <c r="M31" s="33">
        <f t="shared" si="1"/>
        <v>450.70000000000005</v>
      </c>
      <c r="N31" s="165"/>
    </row>
    <row r="32" spans="1:14" ht="13.5" thickBot="1">
      <c r="A32" s="52">
        <v>31</v>
      </c>
      <c r="B32" s="53" t="s">
        <v>46</v>
      </c>
      <c r="C32" s="62">
        <v>0</v>
      </c>
      <c r="D32" s="63">
        <v>12.5</v>
      </c>
      <c r="E32" s="63">
        <v>77.5</v>
      </c>
      <c r="F32" s="63">
        <v>175</v>
      </c>
      <c r="G32" s="63">
        <v>173.5</v>
      </c>
      <c r="H32" s="129">
        <v>50.5</v>
      </c>
      <c r="I32" s="63">
        <v>95</v>
      </c>
      <c r="J32" s="63">
        <v>53.5</v>
      </c>
      <c r="K32" s="63">
        <v>0</v>
      </c>
      <c r="L32" s="55">
        <v>0</v>
      </c>
      <c r="M32" s="66">
        <f>SUM(C32:L32)</f>
        <v>637.5</v>
      </c>
      <c r="N32" s="67"/>
    </row>
    <row r="33" spans="1:17" ht="14.25" thickTop="1" thickBot="1">
      <c r="A33" s="28">
        <v>32</v>
      </c>
      <c r="B33" s="34" t="s">
        <v>47</v>
      </c>
      <c r="C33" s="58">
        <v>0</v>
      </c>
      <c r="D33" s="59">
        <v>2.5</v>
      </c>
      <c r="E33" s="59">
        <v>36.5</v>
      </c>
      <c r="F33" s="59">
        <v>234.5</v>
      </c>
      <c r="G33" s="45">
        <v>82.5</v>
      </c>
      <c r="H33" s="135">
        <v>257.5</v>
      </c>
      <c r="I33" s="131">
        <v>154</v>
      </c>
      <c r="J33" s="59">
        <v>11.5</v>
      </c>
      <c r="K33" s="59">
        <f>'גשם השנה'!J33</f>
        <v>0</v>
      </c>
      <c r="L33" s="41">
        <f>'גשם השנה'!K33</f>
        <v>0</v>
      </c>
      <c r="M33" s="68">
        <f>SUM(C33:L33)</f>
        <v>779</v>
      </c>
      <c r="N33" s="69">
        <v>56</v>
      </c>
    </row>
    <row r="34" spans="1:17" ht="14.25" thickTop="1" thickBot="1">
      <c r="A34" s="28">
        <v>33</v>
      </c>
      <c r="B34" s="34" t="s">
        <v>48</v>
      </c>
      <c r="C34" s="58">
        <v>0</v>
      </c>
      <c r="D34" s="59">
        <v>1.5</v>
      </c>
      <c r="E34" s="59">
        <v>34.5</v>
      </c>
      <c r="F34" s="132">
        <v>143</v>
      </c>
      <c r="G34" s="136">
        <v>269</v>
      </c>
      <c r="H34" s="134">
        <v>88.5</v>
      </c>
      <c r="I34" s="59">
        <v>23.5</v>
      </c>
      <c r="J34" s="59">
        <v>11.5</v>
      </c>
      <c r="K34" s="59">
        <v>0</v>
      </c>
      <c r="L34" s="41">
        <v>0</v>
      </c>
      <c r="M34" s="68">
        <f>SUM(C34:L34)</f>
        <v>571.5</v>
      </c>
      <c r="N34" s="70">
        <v>33</v>
      </c>
    </row>
    <row r="35" spans="1:17" ht="13.5" thickTop="1">
      <c r="A35" s="28">
        <v>34</v>
      </c>
      <c r="B35" s="34" t="s">
        <v>49</v>
      </c>
      <c r="C35" s="58">
        <v>0</v>
      </c>
      <c r="D35" s="59">
        <v>28</v>
      </c>
      <c r="E35" s="59">
        <v>81</v>
      </c>
      <c r="F35" s="59">
        <v>39</v>
      </c>
      <c r="G35" s="130">
        <v>159</v>
      </c>
      <c r="H35" s="59">
        <v>155</v>
      </c>
      <c r="I35" s="59">
        <v>21</v>
      </c>
      <c r="J35" s="59">
        <v>8.5</v>
      </c>
      <c r="K35" s="59">
        <v>10</v>
      </c>
      <c r="L35" s="41">
        <v>0</v>
      </c>
      <c r="M35" s="68">
        <f>SUM(C35:L35)</f>
        <v>501.5</v>
      </c>
      <c r="N35" s="70">
        <v>37</v>
      </c>
    </row>
    <row r="36" spans="1:17">
      <c r="A36" s="28">
        <v>35</v>
      </c>
      <c r="B36" s="34" t="s">
        <v>50</v>
      </c>
      <c r="C36" s="58">
        <v>16.5</v>
      </c>
      <c r="D36" s="59">
        <v>23.5</v>
      </c>
      <c r="E36" s="59">
        <v>70</v>
      </c>
      <c r="F36" s="59">
        <v>109</v>
      </c>
      <c r="G36" s="59">
        <v>119</v>
      </c>
      <c r="H36" s="59">
        <v>88</v>
      </c>
      <c r="I36" s="59">
        <v>5.5</v>
      </c>
      <c r="J36" s="59">
        <v>79</v>
      </c>
      <c r="K36" s="59">
        <v>0</v>
      </c>
      <c r="L36" s="41">
        <v>0</v>
      </c>
      <c r="M36" s="107">
        <f>SUM(C36:L36)</f>
        <v>510.5</v>
      </c>
      <c r="N36" s="69">
        <v>43</v>
      </c>
    </row>
    <row r="37" spans="1:17">
      <c r="A37" s="28">
        <v>36</v>
      </c>
      <c r="B37" s="34" t="s">
        <v>51</v>
      </c>
      <c r="C37" s="58">
        <v>0</v>
      </c>
      <c r="D37" s="59">
        <v>66.5</v>
      </c>
      <c r="E37" s="59">
        <v>29.5</v>
      </c>
      <c r="F37" s="59">
        <v>52.5</v>
      </c>
      <c r="G37" s="59">
        <v>111</v>
      </c>
      <c r="H37" s="59">
        <v>152</v>
      </c>
      <c r="I37" s="59">
        <v>80</v>
      </c>
      <c r="J37" s="59">
        <v>12.5</v>
      </c>
      <c r="K37" s="59">
        <v>2</v>
      </c>
      <c r="L37" s="41">
        <v>0</v>
      </c>
      <c r="M37" s="68">
        <v>506</v>
      </c>
      <c r="N37" s="69">
        <v>38</v>
      </c>
    </row>
    <row r="38" spans="1:17" ht="13.5" thickBot="1">
      <c r="A38" s="28">
        <v>37</v>
      </c>
      <c r="B38" s="34" t="s">
        <v>52</v>
      </c>
      <c r="C38" s="65">
        <v>0</v>
      </c>
      <c r="D38" s="64">
        <v>0</v>
      </c>
      <c r="E38" s="64">
        <v>92.5</v>
      </c>
      <c r="F38" s="64">
        <v>119.5</v>
      </c>
      <c r="G38" s="64">
        <v>119.5</v>
      </c>
      <c r="H38" s="64">
        <v>57</v>
      </c>
      <c r="I38" s="64">
        <v>10.5</v>
      </c>
      <c r="J38" s="64">
        <v>0</v>
      </c>
      <c r="K38" s="64">
        <v>16.5</v>
      </c>
      <c r="L38" s="41">
        <f>'[1]סיכום שנתי'!K33</f>
        <v>0</v>
      </c>
      <c r="M38" s="68">
        <f t="shared" ref="M38:M43" si="2">SUM(C38:L38)</f>
        <v>415.5</v>
      </c>
      <c r="N38" s="69">
        <v>29</v>
      </c>
    </row>
    <row r="39" spans="1:17" ht="14.25" thickTop="1" thickBot="1">
      <c r="A39" s="28">
        <v>38</v>
      </c>
      <c r="B39" s="34" t="s">
        <v>53</v>
      </c>
      <c r="C39" s="65">
        <f>'[1]סיכום שנתי'!B33</f>
        <v>3.5</v>
      </c>
      <c r="D39" s="64">
        <f>'[1]סיכום שנתי'!C33</f>
        <v>41.5</v>
      </c>
      <c r="E39" s="64">
        <f>'[1]סיכום שנתי'!D33</f>
        <v>26.5</v>
      </c>
      <c r="F39" s="64">
        <f>'[1]סיכום שנתי'!E33</f>
        <v>134.5</v>
      </c>
      <c r="G39" s="132">
        <f>'[1]סיכום שנתי'!F33</f>
        <v>50</v>
      </c>
      <c r="H39" s="133">
        <f>'[1]סיכום שנתי'!G33</f>
        <v>262.5</v>
      </c>
      <c r="I39" s="131">
        <f>'[1]סיכום שנתי'!H33</f>
        <v>70</v>
      </c>
      <c r="J39" s="64">
        <f>'[1]סיכום שנתי'!I33</f>
        <v>11.5</v>
      </c>
      <c r="K39" s="64">
        <f>'[1]סיכום שנתי'!J33</f>
        <v>0</v>
      </c>
      <c r="L39" s="45">
        <f>'[1]סיכום שנתי'!K33</f>
        <v>0</v>
      </c>
      <c r="M39" s="68">
        <f t="shared" si="2"/>
        <v>600</v>
      </c>
      <c r="N39" s="69">
        <v>41</v>
      </c>
    </row>
    <row r="40" spans="1:17" ht="13.5" thickTop="1">
      <c r="A40" s="28">
        <v>39</v>
      </c>
      <c r="B40" s="34" t="s">
        <v>54</v>
      </c>
      <c r="C40" s="58">
        <v>6</v>
      </c>
      <c r="D40" s="59">
        <v>68</v>
      </c>
      <c r="E40" s="59">
        <v>124.5</v>
      </c>
      <c r="F40" s="59">
        <v>156</v>
      </c>
      <c r="G40" s="59">
        <v>119.5</v>
      </c>
      <c r="H40" s="130">
        <v>84</v>
      </c>
      <c r="I40" s="59">
        <v>3</v>
      </c>
      <c r="J40" s="59">
        <v>3.5</v>
      </c>
      <c r="K40" s="59">
        <v>0</v>
      </c>
      <c r="L40" s="41">
        <v>2</v>
      </c>
      <c r="M40" s="68">
        <f t="shared" si="2"/>
        <v>566.5</v>
      </c>
      <c r="N40" s="69">
        <v>37</v>
      </c>
    </row>
    <row r="41" spans="1:17" ht="13.5" thickBot="1">
      <c r="A41" s="46">
        <v>40</v>
      </c>
      <c r="B41" s="72" t="s">
        <v>55</v>
      </c>
      <c r="C41" s="60">
        <v>0</v>
      </c>
      <c r="D41" s="61">
        <v>14.5</v>
      </c>
      <c r="E41" s="61">
        <v>0</v>
      </c>
      <c r="F41" s="61">
        <v>143.5</v>
      </c>
      <c r="G41" s="61">
        <v>98.5</v>
      </c>
      <c r="H41" s="61">
        <v>95.5</v>
      </c>
      <c r="I41" s="61">
        <v>95.5</v>
      </c>
      <c r="J41" s="61">
        <v>107</v>
      </c>
      <c r="K41" s="61">
        <v>7.5</v>
      </c>
      <c r="L41" s="61">
        <f>'גשם השנה'!K33</f>
        <v>0</v>
      </c>
      <c r="M41" s="68">
        <f t="shared" si="2"/>
        <v>562</v>
      </c>
      <c r="N41" s="73" t="s">
        <v>56</v>
      </c>
    </row>
    <row r="42" spans="1:17" ht="13.5" thickBot="1">
      <c r="A42" s="74">
        <v>41</v>
      </c>
      <c r="B42" s="75" t="s">
        <v>61</v>
      </c>
      <c r="C42" s="62">
        <v>11.5</v>
      </c>
      <c r="D42" s="63">
        <v>0</v>
      </c>
      <c r="E42" s="63">
        <v>82</v>
      </c>
      <c r="F42" s="63">
        <v>41</v>
      </c>
      <c r="G42" s="129">
        <v>236</v>
      </c>
      <c r="H42" s="63">
        <v>142</v>
      </c>
      <c r="I42" s="63">
        <v>47</v>
      </c>
      <c r="J42" s="63">
        <v>0</v>
      </c>
      <c r="K42" s="63">
        <v>5.5</v>
      </c>
      <c r="L42" s="63">
        <v>0</v>
      </c>
      <c r="M42" s="68">
        <f t="shared" si="2"/>
        <v>565</v>
      </c>
      <c r="N42" s="76">
        <v>48</v>
      </c>
    </row>
    <row r="43" spans="1:17" ht="14.25" customHeight="1" thickTop="1" thickBot="1">
      <c r="A43" s="77">
        <v>42</v>
      </c>
      <c r="B43" s="78" t="s">
        <v>59</v>
      </c>
      <c r="C43" s="58">
        <v>0</v>
      </c>
      <c r="D43" s="59">
        <v>23</v>
      </c>
      <c r="E43" s="59">
        <v>134</v>
      </c>
      <c r="F43" s="41">
        <v>143.5</v>
      </c>
      <c r="G43" s="141">
        <v>301</v>
      </c>
      <c r="H43" s="131">
        <v>42</v>
      </c>
      <c r="I43" s="59">
        <v>8</v>
      </c>
      <c r="J43" s="59">
        <v>65</v>
      </c>
      <c r="K43" s="59">
        <v>13</v>
      </c>
      <c r="L43" s="59">
        <v>0</v>
      </c>
      <c r="M43" s="68">
        <f t="shared" si="2"/>
        <v>729.5</v>
      </c>
      <c r="N43" s="80" t="s">
        <v>63</v>
      </c>
      <c r="O43" s="16"/>
      <c r="P43" s="17"/>
    </row>
    <row r="44" spans="1:17" ht="16.5" customHeight="1" thickTop="1">
      <c r="A44" s="14">
        <v>43</v>
      </c>
      <c r="B44" s="75" t="s">
        <v>62</v>
      </c>
      <c r="C44" s="62">
        <v>5.5</v>
      </c>
      <c r="D44" s="63">
        <v>9.5</v>
      </c>
      <c r="E44" s="63">
        <v>0</v>
      </c>
      <c r="F44" s="63">
        <v>25</v>
      </c>
      <c r="G44" s="130">
        <v>209.5</v>
      </c>
      <c r="H44" s="63">
        <v>8.5</v>
      </c>
      <c r="I44" s="63">
        <v>79.5</v>
      </c>
      <c r="J44" s="63">
        <v>1</v>
      </c>
      <c r="K44" s="63">
        <v>35</v>
      </c>
      <c r="L44" s="55">
        <v>0</v>
      </c>
      <c r="M44" s="68">
        <f t="shared" ref="M44:M45" si="3">SUM(C44:L44)</f>
        <v>373.5</v>
      </c>
      <c r="N44" s="81" t="s">
        <v>65</v>
      </c>
      <c r="O44" s="16"/>
      <c r="P44" s="13"/>
    </row>
    <row r="45" spans="1:17" ht="18.75">
      <c r="A45" s="14">
        <v>44</v>
      </c>
      <c r="B45" s="75" t="s">
        <v>64</v>
      </c>
      <c r="C45" s="62">
        <v>1.5</v>
      </c>
      <c r="D45" s="63">
        <v>43.5</v>
      </c>
      <c r="E45" s="63">
        <v>148.5</v>
      </c>
      <c r="F45" s="63">
        <v>45.5</v>
      </c>
      <c r="G45" s="63">
        <v>184</v>
      </c>
      <c r="H45" s="63">
        <v>161.5</v>
      </c>
      <c r="I45" s="63">
        <v>22</v>
      </c>
      <c r="J45" s="63">
        <v>82</v>
      </c>
      <c r="K45" s="63">
        <v>7.5</v>
      </c>
      <c r="L45" s="55">
        <v>0</v>
      </c>
      <c r="M45" s="68">
        <f t="shared" si="3"/>
        <v>696</v>
      </c>
      <c r="N45" s="81">
        <v>61</v>
      </c>
      <c r="O45" s="16"/>
      <c r="P45" s="17"/>
    </row>
    <row r="46" spans="1:17" ht="15.75" customHeight="1" thickBot="1">
      <c r="A46" s="14">
        <v>45</v>
      </c>
      <c r="B46" s="18" t="s">
        <v>66</v>
      </c>
      <c r="C46" s="19">
        <v>0</v>
      </c>
      <c r="D46" s="19">
        <v>31.5</v>
      </c>
      <c r="E46" s="19">
        <v>47</v>
      </c>
      <c r="F46" s="91">
        <v>54</v>
      </c>
      <c r="G46" s="19">
        <v>199</v>
      </c>
      <c r="H46" s="19">
        <v>78.5</v>
      </c>
      <c r="I46" s="19">
        <v>34.5</v>
      </c>
      <c r="J46" s="19">
        <v>14</v>
      </c>
      <c r="K46" s="19">
        <v>13.5</v>
      </c>
      <c r="L46" s="19">
        <v>0</v>
      </c>
      <c r="M46" s="71">
        <f>SUM(C46:L46)</f>
        <v>472</v>
      </c>
      <c r="N46" s="20">
        <v>49</v>
      </c>
    </row>
    <row r="47" spans="1:17" ht="18" customHeight="1" thickTop="1" thickBot="1">
      <c r="A47" s="14">
        <v>46</v>
      </c>
      <c r="B47" s="18" t="s">
        <v>71</v>
      </c>
      <c r="C47" s="19">
        <f>'גשם השנה'!B33</f>
        <v>0</v>
      </c>
      <c r="D47" s="19">
        <f>'גשם השנה'!C33</f>
        <v>0.5</v>
      </c>
      <c r="E47" s="121">
        <v>30</v>
      </c>
      <c r="F47" s="124">
        <v>258.5</v>
      </c>
      <c r="G47" s="122">
        <v>103.5</v>
      </c>
      <c r="H47" s="19">
        <v>50.5</v>
      </c>
      <c r="I47" s="19">
        <v>35</v>
      </c>
      <c r="J47" s="19">
        <v>20</v>
      </c>
      <c r="K47" s="19">
        <v>0</v>
      </c>
      <c r="L47" s="19">
        <v>0</v>
      </c>
      <c r="M47" s="157">
        <f>SUM(C47:L47)</f>
        <v>498</v>
      </c>
      <c r="N47" s="20" t="s">
        <v>72</v>
      </c>
    </row>
    <row r="48" spans="1:17" ht="16.5" customHeight="1" thickTop="1" thickBot="1">
      <c r="A48" s="14">
        <v>47</v>
      </c>
      <c r="B48" s="18" t="s">
        <v>73</v>
      </c>
      <c r="C48" s="19">
        <f>'גשם השנה'!B33</f>
        <v>0</v>
      </c>
      <c r="D48" s="19">
        <v>19.5</v>
      </c>
      <c r="E48" s="19">
        <v>29.5</v>
      </c>
      <c r="F48" s="123">
        <v>67</v>
      </c>
      <c r="G48" s="124">
        <v>276</v>
      </c>
      <c r="H48" s="125">
        <v>139</v>
      </c>
      <c r="I48" s="19">
        <v>6</v>
      </c>
      <c r="J48" s="19">
        <v>73</v>
      </c>
      <c r="K48" s="19">
        <v>13</v>
      </c>
      <c r="L48" s="19">
        <f>'גשם השנה'!K33</f>
        <v>0</v>
      </c>
      <c r="M48" s="108">
        <f>SUM(C48:L48)</f>
        <v>623</v>
      </c>
      <c r="N48" s="80">
        <v>44</v>
      </c>
      <c r="O48" s="16"/>
      <c r="P48" s="16"/>
      <c r="Q48" s="16"/>
    </row>
    <row r="49" spans="1:18" ht="17.25" customHeight="1" thickTop="1" thickBot="1">
      <c r="A49" s="79">
        <v>48</v>
      </c>
      <c r="B49" s="90" t="s">
        <v>78</v>
      </c>
      <c r="C49" s="91">
        <v>0</v>
      </c>
      <c r="D49" s="91">
        <v>9.5</v>
      </c>
      <c r="E49" s="91">
        <v>57</v>
      </c>
      <c r="F49" s="91">
        <v>208.5</v>
      </c>
      <c r="G49" s="126">
        <v>219.5</v>
      </c>
      <c r="H49" s="91">
        <v>144</v>
      </c>
      <c r="I49" s="91">
        <v>125</v>
      </c>
      <c r="J49" s="91">
        <v>33</v>
      </c>
      <c r="K49" s="91">
        <v>0</v>
      </c>
      <c r="L49" s="91">
        <v>0</v>
      </c>
      <c r="M49" s="68">
        <f>SUM(C49:L49)</f>
        <v>796.5</v>
      </c>
      <c r="N49" s="20">
        <v>56</v>
      </c>
      <c r="O49" s="16"/>
      <c r="P49" s="16"/>
      <c r="Q49" s="16"/>
    </row>
    <row r="50" spans="1:18" ht="16.5" customHeight="1" thickTop="1">
      <c r="A50" s="14">
        <v>49</v>
      </c>
      <c r="B50" s="106" t="s">
        <v>79</v>
      </c>
      <c r="C50" s="19">
        <v>0</v>
      </c>
      <c r="D50" s="19">
        <v>9.5</v>
      </c>
      <c r="E50" s="19">
        <v>2.5</v>
      </c>
      <c r="F50" s="121">
        <v>216</v>
      </c>
      <c r="G50" s="128">
        <v>296</v>
      </c>
      <c r="H50" s="127">
        <v>89.5</v>
      </c>
      <c r="I50" s="91">
        <v>112.5</v>
      </c>
      <c r="J50" s="91">
        <v>42.5</v>
      </c>
      <c r="K50" s="91">
        <v>27</v>
      </c>
      <c r="L50" s="91">
        <v>0</v>
      </c>
      <c r="M50" s="116">
        <v>810</v>
      </c>
      <c r="N50" s="115">
        <v>62</v>
      </c>
      <c r="O50" s="16"/>
      <c r="P50" s="16"/>
      <c r="Q50" s="16"/>
    </row>
    <row r="51" spans="1:18" ht="27" customHeight="1">
      <c r="A51" s="113">
        <v>50</v>
      </c>
      <c r="B51" s="90" t="s">
        <v>83</v>
      </c>
      <c r="C51" s="91">
        <f>'גשם השנה'!B33</f>
        <v>0</v>
      </c>
      <c r="D51" s="91">
        <f>'גשם השנה'!C33</f>
        <v>0.5</v>
      </c>
      <c r="E51" s="91">
        <v>154.5</v>
      </c>
      <c r="F51" s="91">
        <v>184.5</v>
      </c>
      <c r="G51" s="126">
        <v>160</v>
      </c>
      <c r="H51" s="91">
        <v>119.5</v>
      </c>
      <c r="I51" s="91">
        <v>40</v>
      </c>
      <c r="J51" s="91">
        <v>15</v>
      </c>
      <c r="K51" s="91">
        <f>'גשם השנה'!J33</f>
        <v>0</v>
      </c>
      <c r="L51" s="91">
        <f>'גשם השנה'!K33</f>
        <v>0</v>
      </c>
      <c r="M51" s="116">
        <f>SUM(C51:L51)</f>
        <v>674</v>
      </c>
      <c r="N51" s="158">
        <v>52</v>
      </c>
      <c r="O51" s="16"/>
      <c r="P51" s="16"/>
      <c r="Q51" s="16"/>
      <c r="R51" s="86"/>
    </row>
    <row r="52" spans="1:18" ht="35.25" thickBot="1">
      <c r="A52" s="153">
        <v>51</v>
      </c>
      <c r="B52" s="155" t="s">
        <v>87</v>
      </c>
      <c r="C52" s="146">
        <f>'גשם השנה'!B33</f>
        <v>0</v>
      </c>
      <c r="D52" s="146">
        <f>'גשם השנה'!C33</f>
        <v>0.5</v>
      </c>
      <c r="E52" s="146">
        <f>'גשם השנה'!D33</f>
        <v>24.5</v>
      </c>
      <c r="F52" s="146">
        <f>'גשם השנה'!E33</f>
        <v>134</v>
      </c>
      <c r="G52" s="146">
        <f>'גשם השנה'!F33</f>
        <v>226.5</v>
      </c>
      <c r="H52" s="146">
        <f>'גשם השנה'!G33</f>
        <v>69</v>
      </c>
      <c r="I52" s="146">
        <f>'גשם השנה'!H33</f>
        <v>23.5</v>
      </c>
      <c r="J52" s="146">
        <f>'גשם השנה'!I33</f>
        <v>0</v>
      </c>
      <c r="K52" s="146">
        <f>'גשם השנה'!J33</f>
        <v>0</v>
      </c>
      <c r="L52" s="146">
        <f>'גשם השנה'!K33</f>
        <v>0</v>
      </c>
      <c r="M52" s="156">
        <f>SUM(C52:L52)</f>
        <v>478</v>
      </c>
      <c r="N52" s="152">
        <f>'גשם השנה'!M29</f>
        <v>49</v>
      </c>
      <c r="O52" s="172" t="s">
        <v>86</v>
      </c>
      <c r="P52" s="173"/>
      <c r="Q52" s="174"/>
    </row>
    <row r="53" spans="1:18" ht="24" thickTop="1" thickBot="1">
      <c r="A53" s="167" t="s">
        <v>88</v>
      </c>
      <c r="B53" s="168"/>
      <c r="C53" s="154">
        <f t="shared" ref="C53:L53" si="4">AVERAGE(C2:C51)</f>
        <v>1.048</v>
      </c>
      <c r="D53" s="92">
        <f t="shared" si="4"/>
        <v>21.664000000000001</v>
      </c>
      <c r="E53" s="92">
        <f t="shared" si="4"/>
        <v>67.995999999999995</v>
      </c>
      <c r="F53" s="92">
        <f t="shared" si="4"/>
        <v>127.28400000000002</v>
      </c>
      <c r="G53" s="92">
        <f t="shared" si="4"/>
        <v>147.952</v>
      </c>
      <c r="H53" s="92">
        <f t="shared" si="4"/>
        <v>109.22399999999999</v>
      </c>
      <c r="I53" s="92">
        <f t="shared" si="4"/>
        <v>66.627999999999986</v>
      </c>
      <c r="J53" s="92">
        <f t="shared" si="4"/>
        <v>31.26</v>
      </c>
      <c r="K53" s="92">
        <f t="shared" si="4"/>
        <v>4.7880000000000003</v>
      </c>
      <c r="L53" s="92">
        <f t="shared" si="4"/>
        <v>0.22</v>
      </c>
      <c r="M53" s="117">
        <f>AVERAGE(M2:M51)</f>
        <v>578.35400000000004</v>
      </c>
      <c r="N53" s="151">
        <f>AVERAGE(N32:N51)</f>
        <v>45.733333333333334</v>
      </c>
      <c r="O53" s="169" t="s">
        <v>74</v>
      </c>
      <c r="P53" s="170"/>
      <c r="Q53" s="171"/>
    </row>
    <row r="54" spans="1:18" ht="13.5" thickTop="1">
      <c r="I54" s="83"/>
      <c r="M54" s="38"/>
      <c r="N54" s="114"/>
    </row>
    <row r="55" spans="1:18" ht="13.5" thickBot="1"/>
    <row r="56" spans="1:18" ht="21" thickTop="1">
      <c r="M56" s="112" t="s">
        <v>80</v>
      </c>
      <c r="N56" s="111"/>
    </row>
    <row r="57" spans="1:18" ht="21" thickBot="1"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110" t="s">
        <v>81</v>
      </c>
      <c r="N57" s="87"/>
    </row>
    <row r="58" spans="1:18" ht="13.5" thickTop="1">
      <c r="G58" s="86"/>
      <c r="H58" s="86"/>
      <c r="I58" s="86"/>
      <c r="J58" s="86"/>
      <c r="K58" s="86"/>
      <c r="L58" s="86"/>
      <c r="M58" s="109"/>
      <c r="N58" s="87"/>
    </row>
    <row r="59" spans="1:18">
      <c r="E59" s="93"/>
      <c r="G59" s="86"/>
      <c r="H59" s="86"/>
      <c r="I59" s="86"/>
      <c r="J59" s="86"/>
      <c r="K59" s="86"/>
      <c r="L59" s="86"/>
      <c r="M59" s="86"/>
      <c r="N59" s="87"/>
    </row>
    <row r="60" spans="1:18">
      <c r="G60" s="86"/>
      <c r="H60" s="86"/>
      <c r="I60" s="86"/>
      <c r="J60" s="86"/>
      <c r="K60" s="86"/>
      <c r="L60" s="86"/>
      <c r="M60" s="86"/>
      <c r="N60" s="87"/>
    </row>
  </sheetData>
  <mergeCells count="4">
    <mergeCell ref="N2:N31"/>
    <mergeCell ref="A53:B53"/>
    <mergeCell ref="O53:Q53"/>
    <mergeCell ref="O52:Q52"/>
  </mergeCells>
  <phoneticPr fontId="0" type="noConversion"/>
  <pageMargins left="0.25" right="0.25" top="0.75" bottom="0.75" header="0.3" footer="0.3"/>
  <pageSetup paperSize="9" orientation="landscape" horizontalDpi="360" verticalDpi="4294967293" r:id="rId1"/>
  <headerFooter alignWithMargins="0"/>
  <ignoredErrors>
    <ignoredError sqref="N41 N43:N44 N47" numberStoredAsText="1"/>
    <ignoredError sqref="B43" twoDigitTextYear="1"/>
    <ignoredError sqref="M37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40"/>
  <sheetViews>
    <sheetView rightToLeft="1" zoomScale="115" zoomScaleNormal="115" workbookViewId="0">
      <pane ySplit="1" topLeftCell="A2" activePane="bottomLeft" state="frozen"/>
      <selection pane="bottomLeft" activeCell="H19" sqref="H19"/>
    </sheetView>
  </sheetViews>
  <sheetFormatPr defaultRowHeight="12.75"/>
  <cols>
    <col min="1" max="1" width="10.5703125" customWidth="1"/>
    <col min="2" max="2" width="9.5703125" customWidth="1"/>
    <col min="3" max="3" width="8.7109375" customWidth="1"/>
    <col min="4" max="5" width="8.42578125" customWidth="1"/>
    <col min="6" max="6" width="9.7109375" customWidth="1"/>
    <col min="7" max="7" width="8" customWidth="1"/>
    <col min="8" max="8" width="9" customWidth="1"/>
    <col min="9" max="9" width="7.5703125" customWidth="1"/>
    <col min="10" max="10" width="7.85546875" style="1" customWidth="1"/>
    <col min="11" max="11" width="9" customWidth="1"/>
    <col min="12" max="12" width="14.7109375" customWidth="1"/>
    <col min="13" max="13" width="21.7109375" style="1" customWidth="1"/>
    <col min="14" max="14" width="12.42578125" style="1" customWidth="1"/>
    <col min="15" max="15" width="7" customWidth="1"/>
    <col min="16" max="16" width="7" hidden="1" customWidth="1"/>
    <col min="17" max="17" width="6.140625" customWidth="1"/>
    <col min="18" max="18" width="6.140625" hidden="1" customWidth="1"/>
    <col min="19" max="19" width="7" customWidth="1"/>
    <col min="20" max="21" width="7.42578125" customWidth="1"/>
    <col min="22" max="22" width="8.7109375" customWidth="1"/>
  </cols>
  <sheetData>
    <row r="1" spans="1:14" ht="15.95" customHeight="1" thickBot="1">
      <c r="A1" s="5" t="s">
        <v>0</v>
      </c>
      <c r="B1" s="6" t="s">
        <v>10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7" t="s">
        <v>9</v>
      </c>
      <c r="L1" s="4"/>
      <c r="M1"/>
      <c r="N1"/>
    </row>
    <row r="2" spans="1:14" ht="15.95" customHeight="1">
      <c r="A2" s="103">
        <v>1</v>
      </c>
      <c r="B2" s="40"/>
      <c r="C2" s="40"/>
      <c r="D2" s="40">
        <v>7</v>
      </c>
      <c r="E2" s="40">
        <v>1.5</v>
      </c>
      <c r="F2" s="40"/>
      <c r="G2" s="40">
        <v>1.5</v>
      </c>
      <c r="H2" s="40"/>
      <c r="I2" s="40"/>
      <c r="J2" s="40"/>
      <c r="K2" s="94"/>
      <c r="L2" s="175" t="s">
        <v>89</v>
      </c>
      <c r="M2"/>
      <c r="N2"/>
    </row>
    <row r="3" spans="1:14" ht="15.95" customHeight="1">
      <c r="A3" s="104">
        <v>2</v>
      </c>
      <c r="B3" s="40"/>
      <c r="C3" s="40"/>
      <c r="D3" s="40"/>
      <c r="E3" s="40"/>
      <c r="F3" s="40">
        <v>21</v>
      </c>
      <c r="G3" s="40"/>
      <c r="H3" s="40"/>
      <c r="I3" s="40"/>
      <c r="J3" s="40"/>
      <c r="K3" s="94"/>
      <c r="L3" s="176"/>
      <c r="M3"/>
      <c r="N3"/>
    </row>
    <row r="4" spans="1:14" ht="15.95" customHeight="1">
      <c r="A4" s="104">
        <v>3</v>
      </c>
      <c r="B4" s="40"/>
      <c r="C4" s="40"/>
      <c r="D4" s="40"/>
      <c r="E4" s="40"/>
      <c r="F4" s="40"/>
      <c r="G4" s="40">
        <v>3.5</v>
      </c>
      <c r="H4" s="40">
        <v>5</v>
      </c>
      <c r="I4" s="40"/>
      <c r="J4" s="40"/>
      <c r="K4" s="94"/>
      <c r="L4" s="176"/>
      <c r="M4"/>
      <c r="N4"/>
    </row>
    <row r="5" spans="1:14" ht="15.95" customHeight="1">
      <c r="A5" s="104">
        <v>4</v>
      </c>
      <c r="B5" s="40"/>
      <c r="C5" s="40"/>
      <c r="D5" s="40"/>
      <c r="E5" s="40"/>
      <c r="F5" s="95"/>
      <c r="G5" s="40">
        <v>10</v>
      </c>
      <c r="H5" s="40"/>
      <c r="I5" s="40"/>
      <c r="J5" s="40"/>
      <c r="K5" s="94"/>
      <c r="L5" s="176"/>
      <c r="M5"/>
      <c r="N5"/>
    </row>
    <row r="6" spans="1:14" ht="15.95" customHeight="1">
      <c r="A6" s="104">
        <v>5</v>
      </c>
      <c r="B6" s="40"/>
      <c r="C6" s="40"/>
      <c r="D6" s="40"/>
      <c r="E6" s="40">
        <v>5.5</v>
      </c>
      <c r="F6" s="40">
        <v>3</v>
      </c>
      <c r="G6" s="59">
        <v>3.5</v>
      </c>
      <c r="H6" s="40"/>
      <c r="I6" s="40"/>
      <c r="J6" s="40"/>
      <c r="K6" s="94"/>
      <c r="L6" s="176"/>
      <c r="M6"/>
      <c r="N6"/>
    </row>
    <row r="7" spans="1:14" ht="15.95" customHeight="1">
      <c r="A7" s="104">
        <v>6</v>
      </c>
      <c r="B7" s="40"/>
      <c r="C7" s="40"/>
      <c r="D7" s="40"/>
      <c r="E7" s="40"/>
      <c r="F7" s="40"/>
      <c r="G7" s="59"/>
      <c r="H7" s="40"/>
      <c r="I7" s="40"/>
      <c r="J7" s="40"/>
      <c r="K7" s="94"/>
      <c r="L7" s="176"/>
      <c r="M7"/>
      <c r="N7"/>
    </row>
    <row r="8" spans="1:14" ht="15.95" customHeight="1">
      <c r="A8" s="104">
        <v>7</v>
      </c>
      <c r="B8" s="40"/>
      <c r="C8" s="40"/>
      <c r="D8" s="40"/>
      <c r="E8" s="40"/>
      <c r="F8" s="40"/>
      <c r="G8" s="40">
        <v>2.5</v>
      </c>
      <c r="H8" s="40"/>
      <c r="I8" s="40"/>
      <c r="J8" s="40"/>
      <c r="K8" s="94"/>
      <c r="L8" s="176"/>
      <c r="M8"/>
      <c r="N8"/>
    </row>
    <row r="9" spans="1:14" ht="15.95" customHeight="1">
      <c r="A9" s="104">
        <v>8</v>
      </c>
      <c r="B9" s="40"/>
      <c r="C9" s="40"/>
      <c r="D9" s="40"/>
      <c r="E9" s="40">
        <v>6</v>
      </c>
      <c r="F9" s="40"/>
      <c r="G9" s="40"/>
      <c r="H9" s="40"/>
      <c r="I9" s="40"/>
      <c r="J9" s="40"/>
      <c r="K9" s="94"/>
      <c r="L9" s="176"/>
      <c r="M9"/>
      <c r="N9"/>
    </row>
    <row r="10" spans="1:14" ht="15.95" customHeight="1">
      <c r="A10" s="104">
        <v>9</v>
      </c>
      <c r="B10" s="40"/>
      <c r="C10" s="40"/>
      <c r="D10" s="40"/>
      <c r="E10" s="40">
        <v>0.5</v>
      </c>
      <c r="F10" s="40"/>
      <c r="G10" s="40">
        <v>17</v>
      </c>
      <c r="H10" s="40">
        <v>9</v>
      </c>
      <c r="I10" s="40"/>
      <c r="J10" s="40"/>
      <c r="K10" s="94"/>
      <c r="L10" s="176"/>
      <c r="M10"/>
      <c r="N10"/>
    </row>
    <row r="11" spans="1:14" ht="15.95" customHeight="1">
      <c r="A11" s="104">
        <v>10</v>
      </c>
      <c r="B11" s="40"/>
      <c r="C11" s="40"/>
      <c r="D11" s="40"/>
      <c r="E11" s="40"/>
      <c r="F11" s="40"/>
      <c r="G11" s="40">
        <v>3</v>
      </c>
      <c r="H11" s="40"/>
      <c r="I11" s="40"/>
      <c r="J11" s="40"/>
      <c r="K11" s="94"/>
      <c r="L11" s="176"/>
      <c r="M11"/>
      <c r="N11"/>
    </row>
    <row r="12" spans="1:14" ht="15.95" customHeight="1">
      <c r="A12" s="104">
        <v>11</v>
      </c>
      <c r="B12" s="40"/>
      <c r="C12" s="40"/>
      <c r="D12" s="40"/>
      <c r="E12" s="40"/>
      <c r="F12" s="40"/>
      <c r="G12" s="40"/>
      <c r="H12" s="40"/>
      <c r="I12" s="40"/>
      <c r="J12" s="40"/>
      <c r="K12" s="94"/>
      <c r="L12" s="176"/>
      <c r="M12"/>
      <c r="N12"/>
    </row>
    <row r="13" spans="1:14" ht="15.95" customHeight="1">
      <c r="A13" s="104">
        <v>12</v>
      </c>
      <c r="B13" s="40"/>
      <c r="C13" s="40"/>
      <c r="D13" s="40"/>
      <c r="E13" s="40"/>
      <c r="F13" s="40"/>
      <c r="G13" s="40"/>
      <c r="H13" s="40"/>
      <c r="I13" s="40"/>
      <c r="J13" s="40"/>
      <c r="K13" s="94"/>
      <c r="L13" s="176"/>
      <c r="M13" s="3"/>
      <c r="N13"/>
    </row>
    <row r="14" spans="1:14" ht="15.95" customHeight="1">
      <c r="A14" s="104">
        <v>13</v>
      </c>
      <c r="B14" s="40"/>
      <c r="C14" s="40">
        <v>0.5</v>
      </c>
      <c r="D14" s="40"/>
      <c r="E14" s="40"/>
      <c r="F14" s="40">
        <v>23</v>
      </c>
      <c r="G14" s="40"/>
      <c r="H14" s="40">
        <v>4.5</v>
      </c>
      <c r="I14" s="40"/>
      <c r="J14" s="40"/>
      <c r="K14" s="94"/>
      <c r="L14" s="176"/>
      <c r="M14"/>
      <c r="N14"/>
    </row>
    <row r="15" spans="1:14" ht="15.95" customHeight="1">
      <c r="A15" s="104">
        <v>14</v>
      </c>
      <c r="B15" s="40"/>
      <c r="C15" s="40"/>
      <c r="D15" s="40"/>
      <c r="E15" s="40">
        <v>9.5</v>
      </c>
      <c r="F15" s="40">
        <v>8</v>
      </c>
      <c r="G15" s="40"/>
      <c r="H15" s="40"/>
      <c r="I15" s="40"/>
      <c r="J15" s="40"/>
      <c r="K15" s="94"/>
      <c r="L15" s="176"/>
      <c r="M15"/>
      <c r="N15"/>
    </row>
    <row r="16" spans="1:14" ht="15.95" customHeight="1">
      <c r="A16" s="104">
        <v>15</v>
      </c>
      <c r="B16" s="40"/>
      <c r="C16" s="40"/>
      <c r="D16" s="40"/>
      <c r="E16" s="40"/>
      <c r="F16" s="40">
        <v>23</v>
      </c>
      <c r="G16" s="40"/>
      <c r="H16" s="40"/>
      <c r="I16" s="40"/>
      <c r="J16" s="40"/>
      <c r="K16" s="94"/>
      <c r="L16" s="176"/>
      <c r="M16"/>
      <c r="N16"/>
    </row>
    <row r="17" spans="1:23" ht="15.95" customHeight="1">
      <c r="A17" s="104">
        <v>16</v>
      </c>
      <c r="B17" s="40"/>
      <c r="C17" s="40"/>
      <c r="D17" s="40"/>
      <c r="E17" s="40">
        <v>3</v>
      </c>
      <c r="F17" s="40">
        <v>2</v>
      </c>
      <c r="G17" s="40"/>
      <c r="H17" s="40"/>
      <c r="I17" s="40"/>
      <c r="J17" s="40"/>
      <c r="K17" s="94"/>
      <c r="L17" s="176"/>
      <c r="M17" s="3"/>
      <c r="N17"/>
    </row>
    <row r="18" spans="1:23" ht="15.95" customHeight="1">
      <c r="A18" s="104">
        <v>17</v>
      </c>
      <c r="B18" s="40"/>
      <c r="C18" s="40"/>
      <c r="D18" s="40"/>
      <c r="E18" s="40">
        <v>23</v>
      </c>
      <c r="F18" s="40"/>
      <c r="G18" s="40"/>
      <c r="H18" s="40">
        <v>5</v>
      </c>
      <c r="I18" s="40"/>
      <c r="J18" s="40"/>
      <c r="K18" s="94"/>
      <c r="L18" s="176"/>
      <c r="M18"/>
      <c r="N18"/>
    </row>
    <row r="19" spans="1:23" ht="15.95" customHeight="1">
      <c r="A19" s="104">
        <v>18</v>
      </c>
      <c r="B19" s="40"/>
      <c r="C19" s="40"/>
      <c r="D19" s="40"/>
      <c r="E19" s="40">
        <v>5</v>
      </c>
      <c r="F19" s="40">
        <v>25</v>
      </c>
      <c r="G19" s="40"/>
      <c r="H19" s="40"/>
      <c r="I19" s="40"/>
      <c r="J19" s="40"/>
      <c r="K19" s="94"/>
      <c r="L19" s="176"/>
      <c r="M19"/>
      <c r="N19"/>
    </row>
    <row r="20" spans="1:23" ht="15.95" customHeight="1">
      <c r="A20" s="104">
        <v>19</v>
      </c>
      <c r="B20" s="40"/>
      <c r="C20" s="40"/>
      <c r="D20" s="40">
        <v>5</v>
      </c>
      <c r="E20" s="40"/>
      <c r="F20" s="40">
        <v>5</v>
      </c>
      <c r="G20" s="40">
        <v>1</v>
      </c>
      <c r="H20" s="40"/>
      <c r="I20" s="59"/>
      <c r="J20" s="40"/>
      <c r="K20" s="94"/>
      <c r="L20" s="176"/>
      <c r="M20"/>
      <c r="N20"/>
    </row>
    <row r="21" spans="1:23" ht="15.95" customHeight="1">
      <c r="A21" s="104">
        <v>20</v>
      </c>
      <c r="B21" s="40"/>
      <c r="C21" s="40"/>
      <c r="D21" s="40">
        <v>7.5</v>
      </c>
      <c r="E21" s="40">
        <v>42</v>
      </c>
      <c r="F21" s="40"/>
      <c r="G21" s="40"/>
      <c r="H21" s="40"/>
      <c r="I21" s="40"/>
      <c r="J21" s="40"/>
      <c r="K21" s="94"/>
      <c r="L21" s="176"/>
      <c r="M21" s="10"/>
      <c r="N21"/>
    </row>
    <row r="22" spans="1:23" ht="15.95" customHeight="1">
      <c r="A22" s="104">
        <v>21</v>
      </c>
      <c r="B22" s="40"/>
      <c r="C22" s="40"/>
      <c r="D22" s="40"/>
      <c r="E22" s="40">
        <v>18</v>
      </c>
      <c r="F22" s="40"/>
      <c r="G22" s="40"/>
      <c r="H22" s="40"/>
      <c r="I22" s="40"/>
      <c r="J22" s="40"/>
      <c r="K22" s="94"/>
      <c r="L22" s="176"/>
      <c r="M22"/>
      <c r="N22"/>
    </row>
    <row r="23" spans="1:23" ht="15.95" customHeight="1">
      <c r="A23" s="104">
        <v>22</v>
      </c>
      <c r="B23" s="40"/>
      <c r="C23" s="40"/>
      <c r="D23" s="40"/>
      <c r="E23" s="40">
        <v>10.5</v>
      </c>
      <c r="F23" s="40"/>
      <c r="G23" s="40"/>
      <c r="H23" s="40"/>
      <c r="I23" s="40"/>
      <c r="J23" s="40"/>
      <c r="K23" s="94"/>
      <c r="L23" s="176"/>
      <c r="M23"/>
      <c r="N23"/>
    </row>
    <row r="24" spans="1:23" ht="15.95" customHeight="1">
      <c r="A24" s="104">
        <v>23</v>
      </c>
      <c r="B24" s="40"/>
      <c r="C24" s="40"/>
      <c r="D24" s="40"/>
      <c r="E24" s="40">
        <v>2.5</v>
      </c>
      <c r="F24" s="40">
        <v>23</v>
      </c>
      <c r="G24" s="40"/>
      <c r="H24" s="40"/>
      <c r="I24" s="40"/>
      <c r="J24" s="40"/>
      <c r="K24" s="94"/>
      <c r="L24" s="176"/>
      <c r="M24"/>
      <c r="N24"/>
    </row>
    <row r="25" spans="1:23" ht="15.95" customHeight="1">
      <c r="A25" s="104">
        <v>24</v>
      </c>
      <c r="B25" s="40"/>
      <c r="C25" s="40"/>
      <c r="D25" s="40"/>
      <c r="E25" s="40">
        <v>1</v>
      </c>
      <c r="F25" s="40"/>
      <c r="G25" s="40">
        <v>7</v>
      </c>
      <c r="H25" s="40"/>
      <c r="I25" s="40"/>
      <c r="J25" s="40"/>
      <c r="K25" s="94"/>
      <c r="L25" s="176"/>
      <c r="M25"/>
      <c r="N25"/>
    </row>
    <row r="26" spans="1:23" ht="15.95" customHeight="1" thickBot="1">
      <c r="A26" s="104">
        <v>25</v>
      </c>
      <c r="B26" s="40"/>
      <c r="C26" s="40"/>
      <c r="D26" s="40"/>
      <c r="E26" s="59"/>
      <c r="F26" s="40">
        <v>14</v>
      </c>
      <c r="G26" s="40">
        <v>18</v>
      </c>
      <c r="H26" s="40"/>
      <c r="I26" s="40"/>
      <c r="J26" s="40"/>
      <c r="K26" s="94"/>
      <c r="L26" s="176"/>
      <c r="M26"/>
      <c r="N26"/>
    </row>
    <row r="27" spans="1:23" ht="15.95" customHeight="1" thickBot="1">
      <c r="A27" s="104">
        <v>26</v>
      </c>
      <c r="B27" s="40"/>
      <c r="C27" s="40"/>
      <c r="D27" s="40"/>
      <c r="E27" s="40"/>
      <c r="F27" s="95">
        <v>22</v>
      </c>
      <c r="G27" s="40">
        <v>2</v>
      </c>
      <c r="H27" s="40"/>
      <c r="I27" s="40"/>
      <c r="J27" s="40"/>
      <c r="K27" s="94"/>
      <c r="L27" s="176"/>
      <c r="M27" s="12" t="s">
        <v>67</v>
      </c>
      <c r="N27"/>
    </row>
    <row r="28" spans="1:23" ht="15.95" customHeight="1" thickBot="1">
      <c r="A28" s="104">
        <v>27</v>
      </c>
      <c r="B28" s="40"/>
      <c r="C28" s="40"/>
      <c r="D28" s="40"/>
      <c r="E28" s="40"/>
      <c r="F28" s="40">
        <v>13</v>
      </c>
      <c r="G28" s="40"/>
      <c r="H28" s="40"/>
      <c r="I28" s="40"/>
      <c r="J28" s="40"/>
      <c r="K28" s="94"/>
      <c r="L28" s="176"/>
      <c r="M28" s="12" t="s">
        <v>60</v>
      </c>
      <c r="N28"/>
      <c r="W28" s="15"/>
    </row>
    <row r="29" spans="1:23" ht="15.95" customHeight="1" thickBot="1">
      <c r="A29" s="104">
        <v>28</v>
      </c>
      <c r="B29" s="40"/>
      <c r="C29" s="40"/>
      <c r="D29" s="40"/>
      <c r="E29" s="40"/>
      <c r="F29" s="40">
        <v>34.5</v>
      </c>
      <c r="G29" s="40"/>
      <c r="H29" s="40"/>
      <c r="I29" s="40"/>
      <c r="J29" s="40"/>
      <c r="K29" s="94"/>
      <c r="L29" s="177"/>
      <c r="M29" s="163">
        <f>COUNT(B2:K32)</f>
        <v>49</v>
      </c>
      <c r="N29"/>
    </row>
    <row r="30" spans="1:23" ht="15.95" customHeight="1">
      <c r="A30" s="104">
        <v>29</v>
      </c>
      <c r="B30" s="40"/>
      <c r="C30" s="40"/>
      <c r="D30" s="40"/>
      <c r="E30" s="40"/>
      <c r="F30" s="40">
        <v>1.5</v>
      </c>
      <c r="G30" s="96"/>
      <c r="H30" s="95"/>
      <c r="I30" s="40"/>
      <c r="J30" s="40"/>
      <c r="K30" s="94"/>
      <c r="L30" s="176"/>
      <c r="M30"/>
      <c r="N30"/>
    </row>
    <row r="31" spans="1:23" ht="15.95" customHeight="1" thickBot="1">
      <c r="A31" s="104">
        <v>30</v>
      </c>
      <c r="B31" s="40"/>
      <c r="C31" s="40"/>
      <c r="D31" s="40">
        <v>5</v>
      </c>
      <c r="E31" s="40"/>
      <c r="F31" s="40"/>
      <c r="G31" s="96"/>
      <c r="H31" s="40"/>
      <c r="I31" s="40"/>
      <c r="J31" s="40"/>
      <c r="K31" s="94"/>
      <c r="L31" s="176"/>
      <c r="M31" s="9"/>
      <c r="N31" s="9"/>
    </row>
    <row r="32" spans="1:23" ht="15.75" customHeight="1" thickTop="1" thickBot="1">
      <c r="A32" s="105">
        <v>31</v>
      </c>
      <c r="B32" s="97"/>
      <c r="C32" s="98"/>
      <c r="D32" s="99"/>
      <c r="E32" s="98">
        <v>6</v>
      </c>
      <c r="F32" s="98">
        <v>8.5</v>
      </c>
      <c r="G32" s="97"/>
      <c r="H32" s="98"/>
      <c r="I32" s="97"/>
      <c r="J32" s="98"/>
      <c r="K32" s="100"/>
      <c r="L32" s="178"/>
      <c r="M32" s="148" t="s">
        <v>68</v>
      </c>
      <c r="N32" s="149" t="s">
        <v>42</v>
      </c>
      <c r="O32" s="88"/>
    </row>
    <row r="33" spans="1:20" ht="33" thickTop="1" thickBot="1">
      <c r="A33" s="101" t="s">
        <v>21</v>
      </c>
      <c r="B33" s="102">
        <f>SUM(B2:B32)</f>
        <v>0</v>
      </c>
      <c r="C33" s="102">
        <f t="shared" ref="C33:K33" si="0">SUM(C2:C32)</f>
        <v>0.5</v>
      </c>
      <c r="D33" s="102">
        <f>SUM(D2:D32)</f>
        <v>24.5</v>
      </c>
      <c r="E33" s="102">
        <f t="shared" si="0"/>
        <v>134</v>
      </c>
      <c r="F33" s="102">
        <f t="shared" si="0"/>
        <v>226.5</v>
      </c>
      <c r="G33" s="102">
        <f t="shared" si="0"/>
        <v>69</v>
      </c>
      <c r="H33" s="102">
        <f t="shared" si="0"/>
        <v>23.5</v>
      </c>
      <c r="I33" s="102">
        <f t="shared" si="0"/>
        <v>0</v>
      </c>
      <c r="J33" s="102">
        <f>SUM(J2:J32)</f>
        <v>0</v>
      </c>
      <c r="K33" s="102">
        <f t="shared" si="0"/>
        <v>0</v>
      </c>
      <c r="L33" s="162">
        <f>SUM(B33:K33)</f>
        <v>478</v>
      </c>
      <c r="M33" s="159" t="s">
        <v>69</v>
      </c>
      <c r="N33" s="150" t="s">
        <v>81</v>
      </c>
      <c r="O33" s="88"/>
    </row>
    <row r="34" spans="1:20" ht="19.5" thickBot="1">
      <c r="A34" s="118" t="s">
        <v>41</v>
      </c>
      <c r="B34" s="119">
        <f>'סיכום רב שנתי'!C53</f>
        <v>1.048</v>
      </c>
      <c r="C34" s="119">
        <f>'סיכום רב שנתי'!D53</f>
        <v>21.664000000000001</v>
      </c>
      <c r="D34" s="119">
        <f>'סיכום רב שנתי'!E53</f>
        <v>67.995999999999995</v>
      </c>
      <c r="E34" s="119">
        <f>'סיכום רב שנתי'!F53</f>
        <v>127.28400000000002</v>
      </c>
      <c r="F34" s="119">
        <f>'סיכום רב שנתי'!G53</f>
        <v>147.952</v>
      </c>
      <c r="G34" s="119">
        <f>'סיכום רב שנתי'!H53</f>
        <v>109.22399999999999</v>
      </c>
      <c r="H34" s="119">
        <f>'סיכום רב שנתי'!I53</f>
        <v>66.627999999999986</v>
      </c>
      <c r="I34" s="119">
        <f>'סיכום רב שנתי'!J53</f>
        <v>31.26</v>
      </c>
      <c r="J34" s="119">
        <f>'סיכום רב שנתי'!K53</f>
        <v>4.7880000000000003</v>
      </c>
      <c r="K34" s="119">
        <f>'סיכום רב שנתי'!L53</f>
        <v>0.22</v>
      </c>
      <c r="L34" s="120">
        <f>SUM(B34:K34)</f>
        <v>578.06400000000008</v>
      </c>
      <c r="M34" s="160">
        <f>L33/N34</f>
        <v>0.82689805973041031</v>
      </c>
      <c r="N34" s="161">
        <f>L34</f>
        <v>578.06400000000008</v>
      </c>
      <c r="O34" s="2"/>
      <c r="Q34" s="9"/>
      <c r="R34" s="9"/>
      <c r="S34" s="9"/>
      <c r="T34" s="9"/>
    </row>
    <row r="35" spans="1:20">
      <c r="F35" s="1"/>
      <c r="H35" s="1"/>
      <c r="J35"/>
      <c r="K35" s="10"/>
      <c r="M35" s="9"/>
      <c r="N35"/>
      <c r="Q35" s="9"/>
      <c r="R35" s="9"/>
      <c r="S35" s="9"/>
      <c r="T35" s="9"/>
    </row>
    <row r="36" spans="1:20">
      <c r="B36" s="1"/>
      <c r="C36" s="1"/>
      <c r="D36" s="1"/>
      <c r="E36" s="1"/>
      <c r="F36" s="1"/>
      <c r="G36" s="1"/>
      <c r="H36" s="8"/>
      <c r="I36" s="1"/>
      <c r="K36" s="11"/>
      <c r="L36" s="1"/>
      <c r="M36" s="2"/>
      <c r="N36"/>
      <c r="Q36" s="9"/>
      <c r="R36" s="9"/>
      <c r="S36" s="9"/>
      <c r="T36" s="9"/>
    </row>
    <row r="38" spans="1:20">
      <c r="M38" s="89"/>
      <c r="N38" s="89"/>
    </row>
    <row r="39" spans="1:20">
      <c r="M39" s="89"/>
      <c r="N39" s="89"/>
    </row>
    <row r="40" spans="1:20">
      <c r="M40" s="89"/>
      <c r="N40" s="89"/>
    </row>
  </sheetData>
  <mergeCells count="1">
    <mergeCell ref="L2:L32"/>
  </mergeCells>
  <phoneticPr fontId="0" type="noConversion"/>
  <pageMargins left="0.25" right="0.25" top="0.75" bottom="0.75" header="0.3" footer="0.3"/>
  <pageSetup paperSize="9" orientation="landscape" horizontalDpi="360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18"/>
  <sheetViews>
    <sheetView rightToLeft="1" tabSelected="1" zoomScaleNormal="100" zoomScaleSheetLayoutView="130" workbookViewId="0">
      <selection activeCell="N14" sqref="N14"/>
    </sheetView>
  </sheetViews>
  <sheetFormatPr defaultRowHeight="18"/>
  <cols>
    <col min="1" max="1" width="31.140625" style="181" customWidth="1"/>
    <col min="2" max="2" width="27.85546875" style="181" customWidth="1"/>
    <col min="3" max="3" width="21.85546875" style="181" customWidth="1"/>
    <col min="4" max="4" width="23.85546875" style="181" customWidth="1"/>
    <col min="5" max="5" width="21.42578125" style="267" customWidth="1"/>
    <col min="6" max="6" width="19.28515625" style="265" customWidth="1"/>
    <col min="7" max="7" width="22.85546875" style="265" customWidth="1"/>
    <col min="8" max="8" width="28.28515625" style="181" customWidth="1"/>
    <col min="9" max="16384" width="9.140625" style="181"/>
  </cols>
  <sheetData>
    <row r="1" spans="1:12" ht="30.75" customHeight="1">
      <c r="A1" s="179">
        <f ca="1">TODAY()</f>
        <v>44640</v>
      </c>
      <c r="B1" s="180"/>
      <c r="C1" s="180"/>
      <c r="D1" s="180"/>
      <c r="E1" s="180"/>
      <c r="F1" s="180"/>
      <c r="G1" s="181"/>
    </row>
    <row r="2" spans="1:12" ht="18" customHeight="1">
      <c r="A2" s="182" t="s">
        <v>84</v>
      </c>
      <c r="B2" s="183" t="s">
        <v>95</v>
      </c>
      <c r="C2" s="183" t="s">
        <v>96</v>
      </c>
      <c r="D2" s="184" t="s">
        <v>97</v>
      </c>
      <c r="E2" s="185" t="s">
        <v>98</v>
      </c>
      <c r="F2" s="183" t="s">
        <v>99</v>
      </c>
      <c r="G2" s="186"/>
    </row>
    <row r="3" spans="1:12" thickBot="1">
      <c r="A3" s="187"/>
      <c r="B3" s="188" t="s">
        <v>91</v>
      </c>
      <c r="C3" s="188" t="s">
        <v>82</v>
      </c>
      <c r="D3" s="189"/>
      <c r="E3" s="188" t="s">
        <v>85</v>
      </c>
      <c r="F3" s="190" t="s">
        <v>57</v>
      </c>
      <c r="G3" s="191"/>
    </row>
    <row r="4" spans="1:12" ht="27" thickTop="1" thickBot="1">
      <c r="A4" s="192" t="s">
        <v>10</v>
      </c>
      <c r="B4" s="193">
        <f>'גשם השנה'!B33</f>
        <v>0</v>
      </c>
      <c r="C4" s="194">
        <f>B4</f>
        <v>0</v>
      </c>
      <c r="D4" s="195">
        <f>C4/E14*H16</f>
        <v>0</v>
      </c>
      <c r="E4" s="196">
        <f>'סיכום רב שנתי'!C53</f>
        <v>1.048</v>
      </c>
      <c r="F4" s="197">
        <f t="shared" ref="F4:F13" si="0">B4/E4</f>
        <v>0</v>
      </c>
      <c r="G4" s="198"/>
      <c r="L4" s="186"/>
    </row>
    <row r="5" spans="1:12" ht="27" thickTop="1" thickBot="1">
      <c r="A5" s="199" t="s">
        <v>1</v>
      </c>
      <c r="B5" s="200">
        <f>'גשם השנה'!C33</f>
        <v>0.5</v>
      </c>
      <c r="C5" s="201">
        <f t="shared" ref="C5:C13" si="1">C4+B5</f>
        <v>0.5</v>
      </c>
      <c r="D5" s="202">
        <f>C5/E14*H16</f>
        <v>0</v>
      </c>
      <c r="E5" s="203">
        <f>'סיכום רב שנתי'!D53</f>
        <v>21.664000000000001</v>
      </c>
      <c r="F5" s="204">
        <f t="shared" si="0"/>
        <v>2.3079763663220086E-2</v>
      </c>
      <c r="G5" s="205"/>
      <c r="H5" s="186"/>
    </row>
    <row r="6" spans="1:12" ht="27" thickTop="1" thickBot="1">
      <c r="A6" s="206" t="s">
        <v>2</v>
      </c>
      <c r="B6" s="207">
        <f>'גשם השנה'!D33</f>
        <v>24.5</v>
      </c>
      <c r="C6" s="208">
        <f t="shared" si="1"/>
        <v>25</v>
      </c>
      <c r="D6" s="209">
        <f>C6/E14</f>
        <v>4.324780647125577E-2</v>
      </c>
      <c r="E6" s="210">
        <f>'סיכום רב שנתי'!E53</f>
        <v>67.995999999999995</v>
      </c>
      <c r="F6" s="211">
        <f t="shared" si="0"/>
        <v>0.36031531266545092</v>
      </c>
      <c r="G6" s="212"/>
    </row>
    <row r="7" spans="1:12" ht="27" thickTop="1" thickBot="1">
      <c r="A7" s="199" t="s">
        <v>3</v>
      </c>
      <c r="B7" s="213">
        <f>'גשם השנה'!E33</f>
        <v>134</v>
      </c>
      <c r="C7" s="201">
        <f t="shared" si="1"/>
        <v>159</v>
      </c>
      <c r="D7" s="202">
        <f>C7/E14</f>
        <v>0.27505604915718673</v>
      </c>
      <c r="E7" s="203">
        <f>'סיכום רב שנתי'!F53</f>
        <v>127.28400000000002</v>
      </c>
      <c r="F7" s="204">
        <f t="shared" si="0"/>
        <v>1.0527638980547436</v>
      </c>
      <c r="G7" s="205"/>
      <c r="J7" s="186"/>
    </row>
    <row r="8" spans="1:12" ht="27" thickTop="1" thickBot="1">
      <c r="A8" s="206" t="s">
        <v>4</v>
      </c>
      <c r="B8" s="214">
        <f>'גשם השנה'!F33</f>
        <v>226.5</v>
      </c>
      <c r="C8" s="208">
        <f t="shared" si="1"/>
        <v>385.5</v>
      </c>
      <c r="D8" s="209">
        <f>C8/E14</f>
        <v>0.66688117578676398</v>
      </c>
      <c r="E8" s="210">
        <f>'סיכום רב שנתי'!G53</f>
        <v>147.952</v>
      </c>
      <c r="F8" s="215">
        <f t="shared" si="0"/>
        <v>1.5309019141343139</v>
      </c>
      <c r="G8" s="216"/>
    </row>
    <row r="9" spans="1:12" ht="27" thickTop="1" thickBot="1">
      <c r="A9" s="199" t="s">
        <v>5</v>
      </c>
      <c r="B9" s="200">
        <f>'גשם השנה'!G33</f>
        <v>69</v>
      </c>
      <c r="C9" s="217">
        <f t="shared" si="1"/>
        <v>454.5</v>
      </c>
      <c r="D9" s="202">
        <f>C9/E14</f>
        <v>0.78624512164742999</v>
      </c>
      <c r="E9" s="218">
        <f>'סיכום רב שנתי'!H53</f>
        <v>109.22399999999999</v>
      </c>
      <c r="F9" s="219">
        <f t="shared" si="0"/>
        <v>0.63172929026587565</v>
      </c>
      <c r="G9" s="181"/>
    </row>
    <row r="10" spans="1:12" ht="27" thickTop="1" thickBot="1">
      <c r="A10" s="220" t="s">
        <v>6</v>
      </c>
      <c r="B10" s="214">
        <f>'גשם השנה'!H33</f>
        <v>23.5</v>
      </c>
      <c r="C10" s="208">
        <f t="shared" si="1"/>
        <v>478</v>
      </c>
      <c r="D10" s="209">
        <f>C10/E14</f>
        <v>0.82689805973041031</v>
      </c>
      <c r="E10" s="210">
        <f>'סיכום רב שנתי'!I53</f>
        <v>66.627999999999986</v>
      </c>
      <c r="F10" s="211">
        <f>B10/E10</f>
        <v>0.35270456864981697</v>
      </c>
      <c r="G10" s="205"/>
    </row>
    <row r="11" spans="1:12" ht="27" thickTop="1" thickBot="1">
      <c r="A11" s="221" t="s">
        <v>7</v>
      </c>
      <c r="B11" s="200">
        <f>'גשם השנה'!I33</f>
        <v>0</v>
      </c>
      <c r="C11" s="201">
        <f t="shared" si="1"/>
        <v>478</v>
      </c>
      <c r="D11" s="202">
        <f>C11/E14</f>
        <v>0.82689805973041031</v>
      </c>
      <c r="E11" s="203">
        <f>'סיכום רב שנתי'!J53</f>
        <v>31.26</v>
      </c>
      <c r="F11" s="204">
        <f t="shared" si="0"/>
        <v>0</v>
      </c>
      <c r="G11" s="222" t="s">
        <v>100</v>
      </c>
      <c r="H11" s="223"/>
    </row>
    <row r="12" spans="1:12" ht="27" thickTop="1" thickBot="1">
      <c r="A12" s="224" t="s">
        <v>8</v>
      </c>
      <c r="B12" s="225">
        <f>'גשם השנה'!J33</f>
        <v>0</v>
      </c>
      <c r="C12" s="226">
        <f t="shared" si="1"/>
        <v>478</v>
      </c>
      <c r="D12" s="227">
        <f>C12/E14</f>
        <v>0.82689805973041031</v>
      </c>
      <c r="E12" s="228">
        <f>'סיכום רב שנתי'!K53</f>
        <v>4.7880000000000003</v>
      </c>
      <c r="F12" s="229">
        <f t="shared" si="0"/>
        <v>0</v>
      </c>
      <c r="G12" s="230" t="s">
        <v>92</v>
      </c>
      <c r="H12" s="231"/>
    </row>
    <row r="13" spans="1:12" ht="30" thickBot="1">
      <c r="A13" s="232" t="s">
        <v>9</v>
      </c>
      <c r="B13" s="233">
        <f>'גשם השנה'!K33</f>
        <v>0</v>
      </c>
      <c r="C13" s="234">
        <f t="shared" si="1"/>
        <v>478</v>
      </c>
      <c r="D13" s="235">
        <f>C13/E14</f>
        <v>0.82689805973041031</v>
      </c>
      <c r="E13" s="236">
        <f>'סיכום רב שנתי'!L53</f>
        <v>0.22</v>
      </c>
      <c r="F13" s="237">
        <f t="shared" si="0"/>
        <v>0</v>
      </c>
      <c r="G13" s="238">
        <f>'גשם השנה'!M29</f>
        <v>49</v>
      </c>
      <c r="H13" s="239"/>
    </row>
    <row r="14" spans="1:12" ht="49.5" customHeight="1" thickTop="1" thickBot="1">
      <c r="A14" s="240" t="s">
        <v>93</v>
      </c>
      <c r="B14" s="241">
        <f>SUM(B4:B13)</f>
        <v>478</v>
      </c>
      <c r="C14" s="242" t="s">
        <v>94</v>
      </c>
      <c r="D14" s="242"/>
      <c r="E14" s="243">
        <f>SUM(E4:E13)</f>
        <v>578.06400000000008</v>
      </c>
      <c r="F14" s="244"/>
      <c r="G14" s="245"/>
      <c r="H14" s="246"/>
      <c r="J14" s="186" t="s">
        <v>90</v>
      </c>
    </row>
    <row r="15" spans="1:12" ht="22.5" customHeight="1" thickTop="1" thickBot="1">
      <c r="A15" s="247" t="s">
        <v>77</v>
      </c>
      <c r="B15" s="248">
        <f>SUM(E4:E13)</f>
        <v>578.06400000000008</v>
      </c>
      <c r="C15" s="249"/>
      <c r="D15" s="250"/>
      <c r="E15" s="251"/>
      <c r="F15" s="252"/>
      <c r="G15" s="253" t="s">
        <v>101</v>
      </c>
      <c r="H15" s="254"/>
      <c r="I15" s="255"/>
    </row>
    <row r="16" spans="1:12" ht="31.5" customHeight="1" thickTop="1" thickBot="1">
      <c r="A16" s="256" t="s">
        <v>70</v>
      </c>
      <c r="B16" s="257">
        <f>B14/B15</f>
        <v>0.82689805973041031</v>
      </c>
      <c r="C16" s="258" t="s">
        <v>102</v>
      </c>
      <c r="D16" s="259"/>
      <c r="E16" s="260"/>
      <c r="F16" s="261"/>
      <c r="G16" s="262" t="s">
        <v>44</v>
      </c>
      <c r="H16" s="254"/>
    </row>
    <row r="17" spans="1:7" ht="38.25" thickTop="1">
      <c r="A17" s="263"/>
      <c r="B17" s="263"/>
      <c r="C17" s="186"/>
      <c r="D17" s="186"/>
      <c r="E17" s="264"/>
      <c r="G17" s="266"/>
    </row>
    <row r="18" spans="1:7">
      <c r="F18" s="268"/>
    </row>
  </sheetData>
  <mergeCells count="7">
    <mergeCell ref="A2:A3"/>
    <mergeCell ref="A1:F1"/>
    <mergeCell ref="C16:E16"/>
    <mergeCell ref="G11:H11"/>
    <mergeCell ref="G12:H12"/>
    <mergeCell ref="G13:H13"/>
    <mergeCell ref="D2:D3"/>
  </mergeCells>
  <phoneticPr fontId="4" type="noConversion"/>
  <pageMargins left="0.25" right="0.25" top="0.75" bottom="0.75" header="0.3" footer="0.3"/>
  <pageSetup paperSize="8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תרשימים</vt:lpstr>
      </vt:variant>
      <vt:variant>
        <vt:i4>2</vt:i4>
      </vt:variant>
    </vt:vector>
  </HeadingPairs>
  <TitlesOfParts>
    <vt:vector size="6" baseType="lpstr">
      <vt:lpstr>קו מגמה רב-שנתי</vt:lpstr>
      <vt:lpstr>סיכום רב שנתי</vt:lpstr>
      <vt:lpstr>גשם השנה</vt:lpstr>
      <vt:lpstr>גשם  לאתר</vt:lpstr>
      <vt:lpstr>תרשים לגשם השנה</vt:lpstr>
      <vt:lpstr>תרשים+ממוצע שנתי</vt:lpstr>
    </vt:vector>
  </TitlesOfParts>
  <Manager>ברכה</Manager>
  <Company>1234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גשם</dc:title>
  <dc:subject>גשם על עירי</dc:subject>
  <dc:creator>משפחת זמיר</dc:creator>
  <cp:keywords>מים משמים</cp:keywords>
  <cp:lastModifiedBy>Sarit Benjamin</cp:lastModifiedBy>
  <cp:lastPrinted>2011-11-18T15:00:24Z</cp:lastPrinted>
  <dcterms:created xsi:type="dcterms:W3CDTF">2000-12-09T14:45:02Z</dcterms:created>
  <dcterms:modified xsi:type="dcterms:W3CDTF">2022-03-20T06:17:47Z</dcterms:modified>
  <cp:category>גשם יום יום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בעלים">
    <vt:bool>true</vt:bool>
  </property>
</Properties>
</file>